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3.xml" ContentType="application/vnd.openxmlformats-officedocument.drawingml.chart+xml"/>
  <Override PartName="/xl/drawings/drawing8.xml" ContentType="application/vnd.openxmlformats-officedocument.drawingml.chartshapes+xml"/>
  <Override PartName="/xl/charts/chart14.xml" ContentType="application/vnd.openxmlformats-officedocument.drawingml.chart+xml"/>
  <Override PartName="/xl/drawings/drawing9.xml" ContentType="application/vnd.openxmlformats-officedocument.drawingml.chartshapes+xml"/>
  <Override PartName="/xl/charts/chart15.xml" ContentType="application/vnd.openxmlformats-officedocument.drawingml.chart+xml"/>
  <Override PartName="/xl/drawings/drawing10.xml" ContentType="application/vnd.openxmlformats-officedocument.drawingml.chartshapes+xml"/>
  <Override PartName="/xl/charts/chart16.xml" ContentType="application/vnd.openxmlformats-officedocument.drawingml.chart+xml"/>
  <Override PartName="/xl/drawings/drawing11.xml" ContentType="application/vnd.openxmlformats-officedocument.drawingml.chartshapes+xml"/>
  <Override PartName="/xl/charts/chart17.xml" ContentType="application/vnd.openxmlformats-officedocument.drawingml.chart+xml"/>
  <Override PartName="/xl/drawings/drawing12.xml" ContentType="application/vnd.openxmlformats-officedocument.drawingml.chartshapes+xml"/>
  <Override PartName="/xl/charts/chart18.xml" ContentType="application/vnd.openxmlformats-officedocument.drawingml.chart+xml"/>
  <Override PartName="/xl/drawings/drawing13.xml" ContentType="application/vnd.openxmlformats-officedocument.drawingml.chartshapes+xml"/>
  <Override PartName="/xl/charts/chart19.xml" ContentType="application/vnd.openxmlformats-officedocument.drawingml.chart+xml"/>
  <Override PartName="/xl/drawings/drawing14.xml" ContentType="application/vnd.openxmlformats-officedocument.drawingml.chartshapes+xml"/>
  <Override PartName="/xl/charts/chart20.xml" ContentType="application/vnd.openxmlformats-officedocument.drawingml.chart+xml"/>
  <Override PartName="/xl/drawings/drawing15.xml" ContentType="application/vnd.openxmlformats-officedocument.drawingml.chartshapes+xml"/>
  <Override PartName="/xl/charts/chart21.xml" ContentType="application/vnd.openxmlformats-officedocument.drawingml.chart+xml"/>
  <Override PartName="/xl/drawings/drawing16.xml" ContentType="application/vnd.openxmlformats-officedocument.drawingml.chartshapes+xml"/>
  <Override PartName="/xl/charts/chart22.xml" ContentType="application/vnd.openxmlformats-officedocument.drawingml.chart+xml"/>
  <Override PartName="/xl/drawings/drawing17.xml" ContentType="application/vnd.openxmlformats-officedocument.drawingml.chartshapes+xml"/>
  <Override PartName="/xl/charts/chart23.xml" ContentType="application/vnd.openxmlformats-officedocument.drawingml.chart+xml"/>
  <Override PartName="/xl/drawings/drawing18.xml" ContentType="application/vnd.openxmlformats-officedocument.drawingml.chartshapes+xml"/>
  <Override PartName="/xl/charts/chart24.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25.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D:\tmp\kpsv_1.0.6c\sample_data\"/>
    </mc:Choice>
  </mc:AlternateContent>
  <xr:revisionPtr revIDLastSave="0" documentId="13_ncr:1_{294858EF-4971-4BB9-90F5-9CE2E3D0DB52}" xr6:coauthVersionLast="46" xr6:coauthVersionMax="46" xr10:uidLastSave="{00000000-0000-0000-0000-000000000000}"/>
  <bookViews>
    <workbookView xWindow="-28920" yWindow="-120" windowWidth="29040" windowHeight="15840" tabRatio="830" xr2:uid="{00000000-000D-0000-FFFF-FFFF00000000}"/>
  </bookViews>
  <sheets>
    <sheet name="TOP" sheetId="1" r:id="rId1"/>
    <sheet name="GN25本人（入力）" sheetId="2" r:id="rId2"/>
    <sheet name="GN25本人（結果）" sheetId="7" r:id="rId3"/>
    <sheet name="GN25本人（グラフ）" sheetId="10" r:id="rId4"/>
    <sheet name="GN25支援員（入力）" sheetId="5" r:id="rId5"/>
    <sheet name="GN25支援員（結果）" sheetId="8" r:id="rId6"/>
    <sheet name="GN25支援員（グラフ）" sheetId="11" r:id="rId7"/>
    <sheet name="TS59（入力）" sheetId="6" r:id="rId8"/>
    <sheet name="TS59（結果）" sheetId="9" r:id="rId9"/>
    <sheet name="TS59（グラフ）" sheetId="12" r:id="rId10"/>
    <sheet name="LIST" sheetId="4" r:id="rId11"/>
  </sheets>
  <definedNames>
    <definedName name="_xlnm._FilterDatabase" localSheetId="5" hidden="1">'GN25支援員（結果）'!$A$32:$AC$57</definedName>
    <definedName name="_xlnm._FilterDatabase" localSheetId="2" hidden="1">'GN25本人（結果）'!$A$32:$AC$32</definedName>
    <definedName name="_xlnm._FilterDatabase" localSheetId="8" hidden="1">'TS59（結果）'!$B$6:$O$264</definedName>
    <definedName name="_xlnm.Print_Area" localSheetId="2">'GN25本人（結果）'!$A$1:$AD$75</definedName>
    <definedName name="_xlnm.Print_Area" localSheetId="0">TOP!$A$1:$AH$19</definedName>
    <definedName name="_xlnm.Print_Area" localSheetId="8">'TS59（結果）'!$A$1:$O$264</definedName>
    <definedName name="_xlnm.Print_Titles" localSheetId="8">'TS59（結果）'!$1:$5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1" i="9" l="1"/>
  <c r="D257" i="9"/>
  <c r="D253" i="9"/>
  <c r="E261" i="9" l="1"/>
  <c r="F261" i="9"/>
  <c r="G261" i="9"/>
  <c r="H261" i="9"/>
  <c r="I261" i="9"/>
  <c r="J261" i="9"/>
  <c r="K261" i="9"/>
  <c r="L261" i="9"/>
  <c r="M261" i="9"/>
  <c r="N261" i="9"/>
  <c r="O261" i="9"/>
  <c r="E257" i="9"/>
  <c r="F257" i="9"/>
  <c r="G257" i="9"/>
  <c r="H257" i="9"/>
  <c r="I257" i="9"/>
  <c r="J257" i="9"/>
  <c r="K257" i="9"/>
  <c r="L257" i="9"/>
  <c r="M257" i="9"/>
  <c r="N257" i="9"/>
  <c r="O257" i="9"/>
  <c r="E253" i="9"/>
  <c r="F253" i="9"/>
  <c r="G253" i="9"/>
  <c r="H253" i="9"/>
  <c r="I253" i="9"/>
  <c r="J253" i="9"/>
  <c r="K253" i="9"/>
  <c r="L253" i="9"/>
  <c r="M253" i="9"/>
  <c r="N253" i="9"/>
  <c r="O253" i="9"/>
  <c r="AC26" i="7" l="1"/>
  <c r="AA26" i="7"/>
  <c r="Y26" i="7"/>
  <c r="W26" i="7"/>
  <c r="U26" i="7"/>
  <c r="S26" i="7"/>
  <c r="Q26" i="7"/>
  <c r="O26" i="7"/>
  <c r="M26" i="7"/>
  <c r="K26" i="7"/>
  <c r="I26" i="7"/>
  <c r="G26" i="7"/>
  <c r="AC25" i="7"/>
  <c r="AA25" i="7"/>
  <c r="Y25" i="7"/>
  <c r="W25" i="7"/>
  <c r="U25" i="7"/>
  <c r="S25" i="7"/>
  <c r="Q25" i="7"/>
  <c r="O25" i="7"/>
  <c r="M25" i="7"/>
  <c r="K25" i="7"/>
  <c r="I25" i="7"/>
  <c r="G25" i="7"/>
  <c r="AC26" i="8"/>
  <c r="AA26" i="8"/>
  <c r="Y26" i="8"/>
  <c r="W26" i="8"/>
  <c r="U26" i="8"/>
  <c r="S26" i="8"/>
  <c r="Q26" i="8"/>
  <c r="O26" i="8"/>
  <c r="M26" i="8"/>
  <c r="K26" i="8"/>
  <c r="AC25" i="8"/>
  <c r="AA25" i="8"/>
  <c r="Y25" i="8"/>
  <c r="W25" i="8"/>
  <c r="U25" i="8"/>
  <c r="S25" i="8"/>
  <c r="Q25" i="8"/>
  <c r="O25" i="8"/>
  <c r="M25" i="8"/>
  <c r="K25" i="8"/>
  <c r="I26" i="8"/>
  <c r="I25" i="8"/>
  <c r="G26" i="8"/>
  <c r="G25" i="8"/>
  <c r="Y6" i="1" l="1"/>
  <c r="C4" i="9" s="1"/>
  <c r="N31" i="12" l="1"/>
  <c r="O31" i="12"/>
  <c r="E31" i="12"/>
  <c r="F31" i="12"/>
  <c r="G31" i="12"/>
  <c r="H31" i="12"/>
  <c r="I31" i="12"/>
  <c r="J31" i="12"/>
  <c r="K31" i="12"/>
  <c r="L31" i="12"/>
  <c r="M31" i="12"/>
  <c r="D31" i="12"/>
  <c r="L1" i="12"/>
  <c r="M1" i="11"/>
  <c r="M1" i="10" l="1"/>
  <c r="E6" i="9" l="1"/>
  <c r="E7" i="9" s="1"/>
  <c r="F6" i="9"/>
  <c r="F8" i="9" s="1"/>
  <c r="G6" i="9"/>
  <c r="G7" i="9" s="1"/>
  <c r="H6" i="9"/>
  <c r="H8" i="9" s="1"/>
  <c r="I6" i="9"/>
  <c r="J6" i="9"/>
  <c r="K6" i="9"/>
  <c r="K8" i="9" s="1"/>
  <c r="L6" i="9"/>
  <c r="M6" i="9"/>
  <c r="M9" i="9" s="1"/>
  <c r="N6" i="9"/>
  <c r="N8" i="9" s="1"/>
  <c r="O6" i="9"/>
  <c r="O7" i="9"/>
  <c r="H9" i="9"/>
  <c r="N9" i="9"/>
  <c r="E10" i="9"/>
  <c r="E12" i="9" s="1"/>
  <c r="F10" i="9"/>
  <c r="F11" i="9" s="1"/>
  <c r="G10" i="9"/>
  <c r="G11" i="9" s="1"/>
  <c r="H10" i="9"/>
  <c r="I10" i="9"/>
  <c r="I12" i="9" s="1"/>
  <c r="J10" i="9"/>
  <c r="J13" i="9" s="1"/>
  <c r="K10" i="9"/>
  <c r="K12" i="9" s="1"/>
  <c r="L10" i="9"/>
  <c r="M10" i="9"/>
  <c r="M13" i="9" s="1"/>
  <c r="N10" i="9"/>
  <c r="N11" i="9" s="1"/>
  <c r="O10" i="9"/>
  <c r="O11" i="9" s="1"/>
  <c r="I11" i="9"/>
  <c r="J12" i="9"/>
  <c r="I13" i="9"/>
  <c r="E14" i="9"/>
  <c r="E16" i="9" s="1"/>
  <c r="F14" i="9"/>
  <c r="F16" i="9" s="1"/>
  <c r="G14" i="9"/>
  <c r="G16" i="9" s="1"/>
  <c r="H14" i="9"/>
  <c r="H15" i="9" s="1"/>
  <c r="I14" i="9"/>
  <c r="J14" i="9"/>
  <c r="J15" i="9" s="1"/>
  <c r="K14" i="9"/>
  <c r="K16" i="9" s="1"/>
  <c r="L14" i="9"/>
  <c r="M14" i="9"/>
  <c r="M16" i="9" s="1"/>
  <c r="N14" i="9"/>
  <c r="N16" i="9" s="1"/>
  <c r="O14" i="9"/>
  <c r="O16" i="9" s="1"/>
  <c r="G15" i="9"/>
  <c r="K15" i="9"/>
  <c r="E18" i="9"/>
  <c r="E20" i="9" s="1"/>
  <c r="F18" i="9"/>
  <c r="F19" i="9" s="1"/>
  <c r="G18" i="9"/>
  <c r="G20" i="9" s="1"/>
  <c r="H18" i="9"/>
  <c r="I18" i="9"/>
  <c r="I20" i="9" s="1"/>
  <c r="J18" i="9"/>
  <c r="J21" i="9" s="1"/>
  <c r="K18" i="9"/>
  <c r="K20" i="9" s="1"/>
  <c r="L18" i="9"/>
  <c r="L19" i="9" s="1"/>
  <c r="M18" i="9"/>
  <c r="M20" i="9" s="1"/>
  <c r="N18" i="9"/>
  <c r="N19" i="9" s="1"/>
  <c r="O18" i="9"/>
  <c r="O19" i="9" s="1"/>
  <c r="E22" i="9"/>
  <c r="F22" i="9"/>
  <c r="G22" i="9"/>
  <c r="G24" i="9" s="1"/>
  <c r="H22" i="9"/>
  <c r="H23" i="9" s="1"/>
  <c r="I22" i="9"/>
  <c r="I24" i="9" s="1"/>
  <c r="J22" i="9"/>
  <c r="J23" i="9" s="1"/>
  <c r="K22" i="9"/>
  <c r="K23" i="9" s="1"/>
  <c r="L22" i="9"/>
  <c r="M22" i="9"/>
  <c r="M24" i="9" s="1"/>
  <c r="N22" i="9"/>
  <c r="N25" i="9" s="1"/>
  <c r="O22" i="9"/>
  <c r="O24" i="9" s="1"/>
  <c r="K24" i="9"/>
  <c r="E26" i="9"/>
  <c r="E28" i="9" s="1"/>
  <c r="F26" i="9"/>
  <c r="G26" i="9"/>
  <c r="G27" i="9" s="1"/>
  <c r="H26" i="9"/>
  <c r="H28" i="9" s="1"/>
  <c r="I26" i="9"/>
  <c r="I28" i="9" s="1"/>
  <c r="J26" i="9"/>
  <c r="J29" i="9" s="1"/>
  <c r="K26" i="9"/>
  <c r="K28" i="9" s="1"/>
  <c r="L26" i="9"/>
  <c r="M26" i="9"/>
  <c r="M28" i="9" s="1"/>
  <c r="N26" i="9"/>
  <c r="O26" i="9"/>
  <c r="O28" i="9" s="1"/>
  <c r="E27" i="9"/>
  <c r="I27" i="9"/>
  <c r="K27" i="9"/>
  <c r="E30" i="9"/>
  <c r="E33" i="9" s="1"/>
  <c r="F30" i="9"/>
  <c r="F32" i="9" s="1"/>
  <c r="G30" i="9"/>
  <c r="G32" i="9" s="1"/>
  <c r="H30" i="9"/>
  <c r="H31" i="9" s="1"/>
  <c r="I30" i="9"/>
  <c r="I31" i="9" s="1"/>
  <c r="J30" i="9"/>
  <c r="K30" i="9"/>
  <c r="K33" i="9" s="1"/>
  <c r="L30" i="9"/>
  <c r="L32" i="9" s="1"/>
  <c r="M30" i="9"/>
  <c r="M32" i="9" s="1"/>
  <c r="N30" i="9"/>
  <c r="N33" i="9" s="1"/>
  <c r="O30" i="9"/>
  <c r="O32" i="9" s="1"/>
  <c r="F33" i="9"/>
  <c r="E34" i="9"/>
  <c r="E37" i="9" s="1"/>
  <c r="F34" i="9"/>
  <c r="G34" i="9"/>
  <c r="G37" i="9" s="1"/>
  <c r="H34" i="9"/>
  <c r="I34" i="9"/>
  <c r="I37" i="9" s="1"/>
  <c r="J34" i="9"/>
  <c r="J37" i="9" s="1"/>
  <c r="K34" i="9"/>
  <c r="K35" i="9" s="1"/>
  <c r="L34" i="9"/>
  <c r="L35" i="9" s="1"/>
  <c r="M34" i="9"/>
  <c r="M37" i="9" s="1"/>
  <c r="N34" i="9"/>
  <c r="O34" i="9"/>
  <c r="O35" i="9" s="1"/>
  <c r="E38" i="9"/>
  <c r="E40" i="9" s="1"/>
  <c r="F38" i="9"/>
  <c r="F39" i="9" s="1"/>
  <c r="G38" i="9"/>
  <c r="H38" i="9"/>
  <c r="H39" i="9" s="1"/>
  <c r="I38" i="9"/>
  <c r="J38" i="9"/>
  <c r="K38" i="9"/>
  <c r="L38" i="9"/>
  <c r="L41" i="9" s="1"/>
  <c r="M38" i="9"/>
  <c r="M40" i="9" s="1"/>
  <c r="N38" i="9"/>
  <c r="N41" i="9" s="1"/>
  <c r="O38" i="9"/>
  <c r="O39" i="9" s="1"/>
  <c r="G39" i="9"/>
  <c r="E42" i="9"/>
  <c r="E43" i="9" s="1"/>
  <c r="F42" i="9"/>
  <c r="G42" i="9"/>
  <c r="G44" i="9" s="1"/>
  <c r="H42" i="9"/>
  <c r="I42" i="9"/>
  <c r="J42" i="9"/>
  <c r="K42" i="9"/>
  <c r="K43" i="9" s="1"/>
  <c r="L42" i="9"/>
  <c r="L43" i="9" s="1"/>
  <c r="M42" i="9"/>
  <c r="M45" i="9" s="1"/>
  <c r="N42" i="9"/>
  <c r="O42" i="9"/>
  <c r="O43" i="9" s="1"/>
  <c r="E46" i="9"/>
  <c r="E49" i="9" s="1"/>
  <c r="F46" i="9"/>
  <c r="G46" i="9"/>
  <c r="H46" i="9"/>
  <c r="H47" i="9" s="1"/>
  <c r="I46" i="9"/>
  <c r="I47" i="9" s="1"/>
  <c r="J46" i="9"/>
  <c r="K46" i="9"/>
  <c r="K49" i="9" s="1"/>
  <c r="L46" i="9"/>
  <c r="L49" i="9" s="1"/>
  <c r="M46" i="9"/>
  <c r="M48" i="9" s="1"/>
  <c r="N46" i="9"/>
  <c r="N49" i="9" s="1"/>
  <c r="O46" i="9"/>
  <c r="E50" i="9"/>
  <c r="F50" i="9"/>
  <c r="F52" i="9" s="1"/>
  <c r="G50" i="9"/>
  <c r="G51" i="9" s="1"/>
  <c r="H50" i="9"/>
  <c r="H53" i="9" s="1"/>
  <c r="I50" i="9"/>
  <c r="I52" i="9" s="1"/>
  <c r="J50" i="9"/>
  <c r="J52" i="9" s="1"/>
  <c r="K50" i="9"/>
  <c r="K52" i="9" s="1"/>
  <c r="L50" i="9"/>
  <c r="L51" i="9" s="1"/>
  <c r="M50" i="9"/>
  <c r="N50" i="9"/>
  <c r="N52" i="9" s="1"/>
  <c r="O50" i="9"/>
  <c r="O53" i="9" s="1"/>
  <c r="I53" i="9"/>
  <c r="E54" i="9"/>
  <c r="E56" i="9" s="1"/>
  <c r="F54" i="9"/>
  <c r="F55" i="9" s="1"/>
  <c r="G54" i="9"/>
  <c r="G57" i="9" s="1"/>
  <c r="H54" i="9"/>
  <c r="H55" i="9" s="1"/>
  <c r="I54" i="9"/>
  <c r="J54" i="9"/>
  <c r="J56" i="9" s="1"/>
  <c r="K54" i="9"/>
  <c r="K55" i="9" s="1"/>
  <c r="L54" i="9"/>
  <c r="L57" i="9" s="1"/>
  <c r="M54" i="9"/>
  <c r="M56" i="9" s="1"/>
  <c r="N54" i="9"/>
  <c r="N55" i="9" s="1"/>
  <c r="O54" i="9"/>
  <c r="O57" i="9" s="1"/>
  <c r="E59" i="9"/>
  <c r="F59" i="9"/>
  <c r="F61" i="9" s="1"/>
  <c r="G59" i="9"/>
  <c r="G60" i="9" s="1"/>
  <c r="H59" i="9"/>
  <c r="H60" i="9" s="1"/>
  <c r="I59" i="9"/>
  <c r="J59" i="9"/>
  <c r="J60" i="9" s="1"/>
  <c r="K59" i="9"/>
  <c r="L59" i="9"/>
  <c r="L62" i="9" s="1"/>
  <c r="M59" i="9"/>
  <c r="N59" i="9"/>
  <c r="N61" i="9" s="1"/>
  <c r="O59" i="9"/>
  <c r="O63" i="9" s="1"/>
  <c r="K61" i="9"/>
  <c r="K63" i="9"/>
  <c r="E64" i="9"/>
  <c r="E65" i="9" s="1"/>
  <c r="F64" i="9"/>
  <c r="F66" i="9" s="1"/>
  <c r="G64" i="9"/>
  <c r="H64" i="9"/>
  <c r="I64" i="9"/>
  <c r="I66" i="9" s="1"/>
  <c r="J64" i="9"/>
  <c r="J65" i="9" s="1"/>
  <c r="K64" i="9"/>
  <c r="K65" i="9" s="1"/>
  <c r="L64" i="9"/>
  <c r="L66" i="9" s="1"/>
  <c r="M64" i="9"/>
  <c r="M65" i="9" s="1"/>
  <c r="N64" i="9"/>
  <c r="O64" i="9"/>
  <c r="E68" i="9"/>
  <c r="E70" i="9" s="1"/>
  <c r="F68" i="9"/>
  <c r="G68" i="9"/>
  <c r="G69" i="9" s="1"/>
  <c r="H68" i="9"/>
  <c r="I68" i="9"/>
  <c r="I70" i="9" s="1"/>
  <c r="J68" i="9"/>
  <c r="J71" i="9" s="1"/>
  <c r="K68" i="9"/>
  <c r="K70" i="9" s="1"/>
  <c r="L68" i="9"/>
  <c r="M68" i="9"/>
  <c r="M70" i="9" s="1"/>
  <c r="N68" i="9"/>
  <c r="O68" i="9"/>
  <c r="O71" i="9" s="1"/>
  <c r="H70" i="9"/>
  <c r="E72" i="9"/>
  <c r="E74" i="9" s="1"/>
  <c r="F72" i="9"/>
  <c r="F75" i="9" s="1"/>
  <c r="G72" i="9"/>
  <c r="G74" i="9" s="1"/>
  <c r="H72" i="9"/>
  <c r="I72" i="9"/>
  <c r="I74" i="9" s="1"/>
  <c r="J72" i="9"/>
  <c r="J73" i="9" s="1"/>
  <c r="K72" i="9"/>
  <c r="K73" i="9" s="1"/>
  <c r="L72" i="9"/>
  <c r="L74" i="9" s="1"/>
  <c r="M72" i="9"/>
  <c r="M75" i="9" s="1"/>
  <c r="N72" i="9"/>
  <c r="N75" i="9" s="1"/>
  <c r="O72" i="9"/>
  <c r="O74" i="9" s="1"/>
  <c r="E76" i="9"/>
  <c r="E78" i="9" s="1"/>
  <c r="F76" i="9"/>
  <c r="F77" i="9" s="1"/>
  <c r="G76" i="9"/>
  <c r="G77" i="9" s="1"/>
  <c r="H76" i="9"/>
  <c r="H78" i="9" s="1"/>
  <c r="I76" i="9"/>
  <c r="I78" i="9" s="1"/>
  <c r="J76" i="9"/>
  <c r="J79" i="9" s="1"/>
  <c r="K76" i="9"/>
  <c r="K78" i="9" s="1"/>
  <c r="L76" i="9"/>
  <c r="M76" i="9"/>
  <c r="M78" i="9" s="1"/>
  <c r="N76" i="9"/>
  <c r="N77" i="9" s="1"/>
  <c r="O76" i="9"/>
  <c r="O79" i="9" s="1"/>
  <c r="J78" i="9"/>
  <c r="E80" i="9"/>
  <c r="E82" i="9" s="1"/>
  <c r="F80" i="9"/>
  <c r="F83" i="9" s="1"/>
  <c r="G80" i="9"/>
  <c r="G82" i="9" s="1"/>
  <c r="H80" i="9"/>
  <c r="I80" i="9"/>
  <c r="I81" i="9" s="1"/>
  <c r="J80" i="9"/>
  <c r="K80" i="9"/>
  <c r="K82" i="9" s="1"/>
  <c r="L80" i="9"/>
  <c r="L83" i="9" s="1"/>
  <c r="M80" i="9"/>
  <c r="M81" i="9" s="1"/>
  <c r="N80" i="9"/>
  <c r="N81" i="9" s="1"/>
  <c r="O80" i="9"/>
  <c r="O82" i="9" s="1"/>
  <c r="E81" i="9"/>
  <c r="F81" i="9"/>
  <c r="E83" i="9"/>
  <c r="E84" i="9"/>
  <c r="E85" i="9" s="1"/>
  <c r="F84" i="9"/>
  <c r="G84" i="9"/>
  <c r="G87" i="9" s="1"/>
  <c r="H84" i="9"/>
  <c r="I84" i="9"/>
  <c r="I87" i="9" s="1"/>
  <c r="J84" i="9"/>
  <c r="K84" i="9"/>
  <c r="K87" i="9" s="1"/>
  <c r="L84" i="9"/>
  <c r="L86" i="9" s="1"/>
  <c r="M84" i="9"/>
  <c r="M87" i="9" s="1"/>
  <c r="N84" i="9"/>
  <c r="O84" i="9"/>
  <c r="L87" i="9"/>
  <c r="E93" i="9"/>
  <c r="F93" i="9"/>
  <c r="F95" i="9" s="1"/>
  <c r="G93" i="9"/>
  <c r="G96" i="9" s="1"/>
  <c r="H93" i="9"/>
  <c r="H96" i="9" s="1"/>
  <c r="I93" i="9"/>
  <c r="J93" i="9"/>
  <c r="J96" i="9" s="1"/>
  <c r="K93" i="9"/>
  <c r="K95" i="9" s="1"/>
  <c r="L93" i="9"/>
  <c r="L95" i="9" s="1"/>
  <c r="M93" i="9"/>
  <c r="M94" i="9" s="1"/>
  <c r="N93" i="9"/>
  <c r="N95" i="9" s="1"/>
  <c r="O93" i="9"/>
  <c r="O96" i="9" s="1"/>
  <c r="E97" i="9"/>
  <c r="E99" i="9" s="1"/>
  <c r="F97" i="9"/>
  <c r="F100" i="9" s="1"/>
  <c r="G97" i="9"/>
  <c r="G98" i="9" s="1"/>
  <c r="H97" i="9"/>
  <c r="H99" i="9" s="1"/>
  <c r="I97" i="9"/>
  <c r="I98" i="9" s="1"/>
  <c r="J97" i="9"/>
  <c r="J101" i="9" s="1"/>
  <c r="K97" i="9"/>
  <c r="K100" i="9" s="1"/>
  <c r="L97" i="9"/>
  <c r="M97" i="9"/>
  <c r="M99" i="9" s="1"/>
  <c r="N97" i="9"/>
  <c r="N101" i="9" s="1"/>
  <c r="O97" i="9"/>
  <c r="O100" i="9" s="1"/>
  <c r="E100" i="9"/>
  <c r="E101" i="9"/>
  <c r="E102" i="9"/>
  <c r="F102" i="9"/>
  <c r="F104" i="9" s="1"/>
  <c r="G102" i="9"/>
  <c r="G105" i="9" s="1"/>
  <c r="H102" i="9"/>
  <c r="H104" i="9" s="1"/>
  <c r="I102" i="9"/>
  <c r="J102" i="9"/>
  <c r="J103" i="9" s="1"/>
  <c r="K102" i="9"/>
  <c r="L102" i="9"/>
  <c r="L105" i="9" s="1"/>
  <c r="M102" i="9"/>
  <c r="N102" i="9"/>
  <c r="N104" i="9" s="1"/>
  <c r="O102" i="9"/>
  <c r="O105" i="9" s="1"/>
  <c r="F105" i="9"/>
  <c r="E106" i="9"/>
  <c r="F106" i="9"/>
  <c r="F107" i="9" s="1"/>
  <c r="G106" i="9"/>
  <c r="G107" i="9" s="1"/>
  <c r="H106" i="9"/>
  <c r="I106" i="9"/>
  <c r="I108" i="9" s="1"/>
  <c r="J106" i="9"/>
  <c r="J108" i="9" s="1"/>
  <c r="K106" i="9"/>
  <c r="K108" i="9" s="1"/>
  <c r="L106" i="9"/>
  <c r="L108" i="9" s="1"/>
  <c r="M106" i="9"/>
  <c r="N106" i="9"/>
  <c r="N107" i="9" s="1"/>
  <c r="O106" i="9"/>
  <c r="E110" i="9"/>
  <c r="E113" i="9" s="1"/>
  <c r="F110" i="9"/>
  <c r="F112" i="9" s="1"/>
  <c r="G110" i="9"/>
  <c r="G113" i="9" s="1"/>
  <c r="H110" i="9"/>
  <c r="H112" i="9" s="1"/>
  <c r="I110" i="9"/>
  <c r="I111" i="9" s="1"/>
  <c r="J110" i="9"/>
  <c r="K110" i="9"/>
  <c r="K113" i="9" s="1"/>
  <c r="L110" i="9"/>
  <c r="L113" i="9" s="1"/>
  <c r="M110" i="9"/>
  <c r="M113" i="9" s="1"/>
  <c r="N110" i="9"/>
  <c r="N112" i="9" s="1"/>
  <c r="O110" i="9"/>
  <c r="O113" i="9" s="1"/>
  <c r="E114" i="9"/>
  <c r="E115" i="9" s="1"/>
  <c r="F114" i="9"/>
  <c r="G114" i="9"/>
  <c r="G117" i="9" s="1"/>
  <c r="H114" i="9"/>
  <c r="H117" i="9" s="1"/>
  <c r="I114" i="9"/>
  <c r="I116" i="9" s="1"/>
  <c r="J114" i="9"/>
  <c r="J116" i="9" s="1"/>
  <c r="K114" i="9"/>
  <c r="K116" i="9" s="1"/>
  <c r="L114" i="9"/>
  <c r="L117" i="9" s="1"/>
  <c r="M114" i="9"/>
  <c r="N114" i="9"/>
  <c r="N116" i="9" s="1"/>
  <c r="O114" i="9"/>
  <c r="O117" i="9" s="1"/>
  <c r="H115" i="9"/>
  <c r="O116" i="9"/>
  <c r="E118" i="9"/>
  <c r="E119" i="9" s="1"/>
  <c r="F118" i="9"/>
  <c r="G118" i="9"/>
  <c r="H118" i="9"/>
  <c r="H120" i="9" s="1"/>
  <c r="I118" i="9"/>
  <c r="I119" i="9" s="1"/>
  <c r="J118" i="9"/>
  <c r="J119" i="9" s="1"/>
  <c r="K118" i="9"/>
  <c r="L118" i="9"/>
  <c r="L121" i="9" s="1"/>
  <c r="M118" i="9"/>
  <c r="M121" i="9" s="1"/>
  <c r="N118" i="9"/>
  <c r="N120" i="9" s="1"/>
  <c r="O118" i="9"/>
  <c r="O120" i="9" s="1"/>
  <c r="M119" i="9"/>
  <c r="E120" i="9"/>
  <c r="M120" i="9"/>
  <c r="E121" i="9"/>
  <c r="I121" i="9"/>
  <c r="E122" i="9"/>
  <c r="E123" i="9" s="1"/>
  <c r="F122" i="9"/>
  <c r="G122" i="9"/>
  <c r="H122" i="9"/>
  <c r="H125" i="9" s="1"/>
  <c r="I122" i="9"/>
  <c r="I124" i="9" s="1"/>
  <c r="J122" i="9"/>
  <c r="J123" i="9" s="1"/>
  <c r="K122" i="9"/>
  <c r="K124" i="9" s="1"/>
  <c r="L122" i="9"/>
  <c r="L124" i="9" s="1"/>
  <c r="M122" i="9"/>
  <c r="M123" i="9" s="1"/>
  <c r="N122" i="9"/>
  <c r="N123" i="9" s="1"/>
  <c r="O122" i="9"/>
  <c r="I123" i="9"/>
  <c r="M124" i="9"/>
  <c r="E125" i="9"/>
  <c r="L125" i="9"/>
  <c r="E126" i="9"/>
  <c r="E129" i="9" s="1"/>
  <c r="F126" i="9"/>
  <c r="F128" i="9" s="1"/>
  <c r="G126" i="9"/>
  <c r="G128" i="9" s="1"/>
  <c r="H126" i="9"/>
  <c r="H127" i="9" s="1"/>
  <c r="I126" i="9"/>
  <c r="I127" i="9" s="1"/>
  <c r="J126" i="9"/>
  <c r="J127" i="9" s="1"/>
  <c r="K126" i="9"/>
  <c r="K127" i="9" s="1"/>
  <c r="L126" i="9"/>
  <c r="L129" i="9" s="1"/>
  <c r="M126" i="9"/>
  <c r="M127" i="9" s="1"/>
  <c r="N126" i="9"/>
  <c r="N128" i="9" s="1"/>
  <c r="O126" i="9"/>
  <c r="O128" i="9" s="1"/>
  <c r="M128" i="9"/>
  <c r="I129" i="9"/>
  <c r="E130" i="9"/>
  <c r="F130" i="9"/>
  <c r="F132" i="9" s="1"/>
  <c r="G130" i="9"/>
  <c r="H130" i="9"/>
  <c r="H133" i="9" s="1"/>
  <c r="I130" i="9"/>
  <c r="I132" i="9" s="1"/>
  <c r="J130" i="9"/>
  <c r="J132" i="9" s="1"/>
  <c r="K130" i="9"/>
  <c r="K132" i="9" s="1"/>
  <c r="L130" i="9"/>
  <c r="L131" i="9" s="1"/>
  <c r="M130" i="9"/>
  <c r="N130" i="9"/>
  <c r="O130" i="9"/>
  <c r="J131" i="9"/>
  <c r="K131" i="9"/>
  <c r="H132" i="9"/>
  <c r="J133" i="9"/>
  <c r="E134" i="9"/>
  <c r="E135" i="9" s="1"/>
  <c r="F134" i="9"/>
  <c r="F136" i="9" s="1"/>
  <c r="G134" i="9"/>
  <c r="G136" i="9" s="1"/>
  <c r="H134" i="9"/>
  <c r="H136" i="9" s="1"/>
  <c r="I134" i="9"/>
  <c r="J134" i="9"/>
  <c r="J136" i="9" s="1"/>
  <c r="K134" i="9"/>
  <c r="K136" i="9" s="1"/>
  <c r="L134" i="9"/>
  <c r="L137" i="9" s="1"/>
  <c r="M134" i="9"/>
  <c r="M136" i="9" s="1"/>
  <c r="N134" i="9"/>
  <c r="N135" i="9" s="1"/>
  <c r="O134" i="9"/>
  <c r="O136" i="9" s="1"/>
  <c r="H135" i="9"/>
  <c r="K135" i="9"/>
  <c r="M137" i="9"/>
  <c r="E138" i="9"/>
  <c r="E140" i="9" s="1"/>
  <c r="F138" i="9"/>
  <c r="G138" i="9"/>
  <c r="H138" i="9"/>
  <c r="H141" i="9" s="1"/>
  <c r="I138" i="9"/>
  <c r="I139" i="9" s="1"/>
  <c r="J138" i="9"/>
  <c r="J139" i="9" s="1"/>
  <c r="K138" i="9"/>
  <c r="L138" i="9"/>
  <c r="L141" i="9" s="1"/>
  <c r="M138" i="9"/>
  <c r="M141" i="9" s="1"/>
  <c r="N138" i="9"/>
  <c r="O138" i="9"/>
  <c r="I140" i="9"/>
  <c r="I141" i="9"/>
  <c r="E142" i="9"/>
  <c r="E143" i="9" s="1"/>
  <c r="F142" i="9"/>
  <c r="F145" i="9" s="1"/>
  <c r="G142" i="9"/>
  <c r="H142" i="9"/>
  <c r="I142" i="9"/>
  <c r="I145" i="9" s="1"/>
  <c r="J142" i="9"/>
  <c r="K142" i="9"/>
  <c r="K145" i="9" s="1"/>
  <c r="L142" i="9"/>
  <c r="L144" i="9" s="1"/>
  <c r="M142" i="9"/>
  <c r="M143" i="9" s="1"/>
  <c r="N142" i="9"/>
  <c r="N145" i="9" s="1"/>
  <c r="O142" i="9"/>
  <c r="O143" i="9" s="1"/>
  <c r="J145" i="9"/>
  <c r="E146" i="9"/>
  <c r="E149" i="9" s="1"/>
  <c r="F146" i="9"/>
  <c r="F148" i="9" s="1"/>
  <c r="G146" i="9"/>
  <c r="G149" i="9" s="1"/>
  <c r="H146" i="9"/>
  <c r="H149" i="9" s="1"/>
  <c r="I146" i="9"/>
  <c r="J146" i="9"/>
  <c r="K146" i="9"/>
  <c r="K147" i="9" s="1"/>
  <c r="L146" i="9"/>
  <c r="L147" i="9" s="1"/>
  <c r="M146" i="9"/>
  <c r="M149" i="9" s="1"/>
  <c r="N146" i="9"/>
  <c r="N148" i="9" s="1"/>
  <c r="O146" i="9"/>
  <c r="O149" i="9" s="1"/>
  <c r="K148" i="9"/>
  <c r="E150" i="9"/>
  <c r="F150" i="9"/>
  <c r="G150" i="9"/>
  <c r="G151" i="9" s="1"/>
  <c r="H150" i="9"/>
  <c r="H152" i="9" s="1"/>
  <c r="I150" i="9"/>
  <c r="I152" i="9" s="1"/>
  <c r="J150" i="9"/>
  <c r="J152" i="9" s="1"/>
  <c r="K150" i="9"/>
  <c r="K153" i="9" s="1"/>
  <c r="L150" i="9"/>
  <c r="L153" i="9" s="1"/>
  <c r="M150" i="9"/>
  <c r="M152" i="9" s="1"/>
  <c r="N150" i="9"/>
  <c r="O150" i="9"/>
  <c r="O151" i="9" s="1"/>
  <c r="E154" i="9"/>
  <c r="E156" i="9" s="1"/>
  <c r="F154" i="9"/>
  <c r="F157" i="9" s="1"/>
  <c r="G154" i="9"/>
  <c r="G157" i="9" s="1"/>
  <c r="H154" i="9"/>
  <c r="H155" i="9" s="1"/>
  <c r="I154" i="9"/>
  <c r="J154" i="9"/>
  <c r="K154" i="9"/>
  <c r="K155" i="9" s="1"/>
  <c r="L154" i="9"/>
  <c r="L155" i="9" s="1"/>
  <c r="M154" i="9"/>
  <c r="M156" i="9" s="1"/>
  <c r="N154" i="9"/>
  <c r="O154" i="9"/>
  <c r="O157" i="9" s="1"/>
  <c r="O155" i="9"/>
  <c r="E158" i="9"/>
  <c r="E160" i="9" s="1"/>
  <c r="F158" i="9"/>
  <c r="F160" i="9" s="1"/>
  <c r="G158" i="9"/>
  <c r="G159" i="9" s="1"/>
  <c r="H158" i="9"/>
  <c r="H159" i="9" s="1"/>
  <c r="I158" i="9"/>
  <c r="I160" i="9" s="1"/>
  <c r="J158" i="9"/>
  <c r="J161" i="9" s="1"/>
  <c r="K158" i="9"/>
  <c r="K161" i="9" s="1"/>
  <c r="L158" i="9"/>
  <c r="M158" i="9"/>
  <c r="M160" i="9" s="1"/>
  <c r="N158" i="9"/>
  <c r="N160" i="9" s="1"/>
  <c r="O158" i="9"/>
  <c r="O159" i="9" s="1"/>
  <c r="F159" i="9"/>
  <c r="E162" i="9"/>
  <c r="E164" i="9" s="1"/>
  <c r="F162" i="9"/>
  <c r="F163" i="9" s="1"/>
  <c r="G162" i="9"/>
  <c r="G165" i="9" s="1"/>
  <c r="H162" i="9"/>
  <c r="H164" i="9" s="1"/>
  <c r="I162" i="9"/>
  <c r="J162" i="9"/>
  <c r="K162" i="9"/>
  <c r="K163" i="9" s="1"/>
  <c r="L162" i="9"/>
  <c r="M162" i="9"/>
  <c r="M164" i="9" s="1"/>
  <c r="N162" i="9"/>
  <c r="N163" i="9" s="1"/>
  <c r="O162" i="9"/>
  <c r="O165" i="9" s="1"/>
  <c r="H163" i="9"/>
  <c r="E166" i="9"/>
  <c r="E168" i="9" s="1"/>
  <c r="F166" i="9"/>
  <c r="F167" i="9" s="1"/>
  <c r="G166" i="9"/>
  <c r="G167" i="9" s="1"/>
  <c r="H166" i="9"/>
  <c r="I166" i="9"/>
  <c r="I168" i="9" s="1"/>
  <c r="J166" i="9"/>
  <c r="J168" i="9" s="1"/>
  <c r="K166" i="9"/>
  <c r="K169" i="9" s="1"/>
  <c r="L166" i="9"/>
  <c r="L167" i="9" s="1"/>
  <c r="M166" i="9"/>
  <c r="M168" i="9" s="1"/>
  <c r="N166" i="9"/>
  <c r="O166" i="9"/>
  <c r="O167" i="9" s="1"/>
  <c r="H168" i="9"/>
  <c r="E170" i="9"/>
  <c r="E172" i="9" s="1"/>
  <c r="F170" i="9"/>
  <c r="F172" i="9" s="1"/>
  <c r="G170" i="9"/>
  <c r="G173" i="9" s="1"/>
  <c r="H170" i="9"/>
  <c r="H172" i="9" s="1"/>
  <c r="I170" i="9"/>
  <c r="I172" i="9" s="1"/>
  <c r="J170" i="9"/>
  <c r="J172" i="9" s="1"/>
  <c r="K170" i="9"/>
  <c r="L170" i="9"/>
  <c r="L171" i="9" s="1"/>
  <c r="M170" i="9"/>
  <c r="M172" i="9" s="1"/>
  <c r="N170" i="9"/>
  <c r="O170" i="9"/>
  <c r="O171" i="9" s="1"/>
  <c r="H171" i="9"/>
  <c r="I171" i="9"/>
  <c r="J171" i="9"/>
  <c r="E174" i="9"/>
  <c r="E175" i="9" s="1"/>
  <c r="F174" i="9"/>
  <c r="F176" i="9" s="1"/>
  <c r="G174" i="9"/>
  <c r="G175" i="9" s="1"/>
  <c r="H174" i="9"/>
  <c r="H177" i="9" s="1"/>
  <c r="I174" i="9"/>
  <c r="I175" i="9" s="1"/>
  <c r="J174" i="9"/>
  <c r="J176" i="9" s="1"/>
  <c r="K174" i="9"/>
  <c r="K177" i="9" s="1"/>
  <c r="L174" i="9"/>
  <c r="M174" i="9"/>
  <c r="N174" i="9"/>
  <c r="N176" i="9" s="1"/>
  <c r="O174" i="9"/>
  <c r="O175" i="9" s="1"/>
  <c r="J175" i="9"/>
  <c r="E178" i="9"/>
  <c r="E179" i="9" s="1"/>
  <c r="F178" i="9"/>
  <c r="F179" i="9" s="1"/>
  <c r="G178" i="9"/>
  <c r="H178" i="9"/>
  <c r="H180" i="9" s="1"/>
  <c r="I178" i="9"/>
  <c r="I180" i="9" s="1"/>
  <c r="J178" i="9"/>
  <c r="J180" i="9" s="1"/>
  <c r="K178" i="9"/>
  <c r="K181" i="9" s="1"/>
  <c r="L178" i="9"/>
  <c r="M178" i="9"/>
  <c r="M179" i="9" s="1"/>
  <c r="N178" i="9"/>
  <c r="N181" i="9" s="1"/>
  <c r="O178" i="9"/>
  <c r="O181" i="9" s="1"/>
  <c r="E182" i="9"/>
  <c r="F182" i="9"/>
  <c r="F184" i="9" s="1"/>
  <c r="G182" i="9"/>
  <c r="G184" i="9" s="1"/>
  <c r="H182" i="9"/>
  <c r="H183" i="9" s="1"/>
  <c r="I182" i="9"/>
  <c r="J182" i="9"/>
  <c r="J185" i="9" s="1"/>
  <c r="K182" i="9"/>
  <c r="K185" i="9" s="1"/>
  <c r="L182" i="9"/>
  <c r="L185" i="9" s="1"/>
  <c r="M182" i="9"/>
  <c r="N182" i="9"/>
  <c r="N184" i="9" s="1"/>
  <c r="O182" i="9"/>
  <c r="O183" i="9" s="1"/>
  <c r="K184" i="9"/>
  <c r="E186" i="9"/>
  <c r="F186" i="9"/>
  <c r="F187" i="9" s="1"/>
  <c r="G186" i="9"/>
  <c r="G189" i="9" s="1"/>
  <c r="H186" i="9"/>
  <c r="H188" i="9" s="1"/>
  <c r="I186" i="9"/>
  <c r="I188" i="9" s="1"/>
  <c r="J186" i="9"/>
  <c r="J188" i="9" s="1"/>
  <c r="K186" i="9"/>
  <c r="K187" i="9" s="1"/>
  <c r="L186" i="9"/>
  <c r="L189" i="9" s="1"/>
  <c r="M186" i="9"/>
  <c r="M189" i="9" s="1"/>
  <c r="N186" i="9"/>
  <c r="O186" i="9"/>
  <c r="O189" i="9" s="1"/>
  <c r="L188" i="9"/>
  <c r="E190" i="9"/>
  <c r="E192" i="9" s="1"/>
  <c r="F190" i="9"/>
  <c r="G190" i="9"/>
  <c r="G192" i="9" s="1"/>
  <c r="H190" i="9"/>
  <c r="I190" i="9"/>
  <c r="I191" i="9" s="1"/>
  <c r="J190" i="9"/>
  <c r="J192" i="9" s="1"/>
  <c r="K190" i="9"/>
  <c r="K192" i="9" s="1"/>
  <c r="L190" i="9"/>
  <c r="L193" i="9" s="1"/>
  <c r="M190" i="9"/>
  <c r="M193" i="9" s="1"/>
  <c r="N190" i="9"/>
  <c r="N193" i="9" s="1"/>
  <c r="O190" i="9"/>
  <c r="E194" i="9"/>
  <c r="E196" i="9" s="1"/>
  <c r="F194" i="9"/>
  <c r="G194" i="9"/>
  <c r="H194" i="9"/>
  <c r="H196" i="9" s="1"/>
  <c r="I194" i="9"/>
  <c r="I196" i="9" s="1"/>
  <c r="J194" i="9"/>
  <c r="J196" i="9" s="1"/>
  <c r="K194" i="9"/>
  <c r="L194" i="9"/>
  <c r="M194" i="9"/>
  <c r="N194" i="9"/>
  <c r="N195" i="9" s="1"/>
  <c r="O194" i="9"/>
  <c r="J195" i="9"/>
  <c r="E198" i="9"/>
  <c r="E201" i="9" s="1"/>
  <c r="F198" i="9"/>
  <c r="G198" i="9"/>
  <c r="G199" i="9" s="1"/>
  <c r="H198" i="9"/>
  <c r="H201" i="9" s="1"/>
  <c r="I198" i="9"/>
  <c r="I200" i="9" s="1"/>
  <c r="J198" i="9"/>
  <c r="K198" i="9"/>
  <c r="K200" i="9" s="1"/>
  <c r="L198" i="9"/>
  <c r="L201" i="9" s="1"/>
  <c r="M198" i="9"/>
  <c r="M201" i="9" s="1"/>
  <c r="N198" i="9"/>
  <c r="O198" i="9"/>
  <c r="E202" i="9"/>
  <c r="E203" i="9" s="1"/>
  <c r="F202" i="9"/>
  <c r="F203" i="9" s="1"/>
  <c r="G202" i="9"/>
  <c r="G204" i="9" s="1"/>
  <c r="H202" i="9"/>
  <c r="H205" i="9" s="1"/>
  <c r="I202" i="9"/>
  <c r="I205" i="9" s="1"/>
  <c r="J202" i="9"/>
  <c r="K202" i="9"/>
  <c r="K204" i="9" s="1"/>
  <c r="L202" i="9"/>
  <c r="L205" i="9" s="1"/>
  <c r="M202" i="9"/>
  <c r="M204" i="9" s="1"/>
  <c r="N202" i="9"/>
  <c r="N203" i="9" s="1"/>
  <c r="O202" i="9"/>
  <c r="O204" i="9" s="1"/>
  <c r="E206" i="9"/>
  <c r="E209" i="9" s="1"/>
  <c r="F206" i="9"/>
  <c r="G206" i="9"/>
  <c r="G208" i="9" s="1"/>
  <c r="H206" i="9"/>
  <c r="H209" i="9" s="1"/>
  <c r="I206" i="9"/>
  <c r="I208" i="9" s="1"/>
  <c r="J206" i="9"/>
  <c r="J207" i="9" s="1"/>
  <c r="K206" i="9"/>
  <c r="K207" i="9" s="1"/>
  <c r="L206" i="9"/>
  <c r="L208" i="9" s="1"/>
  <c r="M206" i="9"/>
  <c r="M209" i="9" s="1"/>
  <c r="N206" i="9"/>
  <c r="O206" i="9"/>
  <c r="O208" i="9" s="1"/>
  <c r="I207" i="9"/>
  <c r="E210" i="9"/>
  <c r="E211" i="9" s="1"/>
  <c r="F210" i="9"/>
  <c r="F213" i="9" s="1"/>
  <c r="G210" i="9"/>
  <c r="H210" i="9"/>
  <c r="H211" i="9" s="1"/>
  <c r="I210" i="9"/>
  <c r="I212" i="9" s="1"/>
  <c r="J210" i="9"/>
  <c r="J213" i="9" s="1"/>
  <c r="K210" i="9"/>
  <c r="K212" i="9" s="1"/>
  <c r="L210" i="9"/>
  <c r="L212" i="9" s="1"/>
  <c r="M210" i="9"/>
  <c r="M213" i="9" s="1"/>
  <c r="N210" i="9"/>
  <c r="N213" i="9" s="1"/>
  <c r="O210" i="9"/>
  <c r="O212" i="9" s="1"/>
  <c r="E214" i="9"/>
  <c r="E216" i="9" s="1"/>
  <c r="F214" i="9"/>
  <c r="G214" i="9"/>
  <c r="G215" i="9" s="1"/>
  <c r="H214" i="9"/>
  <c r="H216" i="9" s="1"/>
  <c r="I214" i="9"/>
  <c r="I216" i="9" s="1"/>
  <c r="J214" i="9"/>
  <c r="J217" i="9" s="1"/>
  <c r="K214" i="9"/>
  <c r="K216" i="9" s="1"/>
  <c r="L214" i="9"/>
  <c r="L217" i="9" s="1"/>
  <c r="M214" i="9"/>
  <c r="M216" i="9" s="1"/>
  <c r="N214" i="9"/>
  <c r="N217" i="9" s="1"/>
  <c r="O214" i="9"/>
  <c r="O216" i="9" s="1"/>
  <c r="I215" i="9"/>
  <c r="E218" i="9"/>
  <c r="E219" i="9" s="1"/>
  <c r="F218" i="9"/>
  <c r="F221" i="9" s="1"/>
  <c r="G218" i="9"/>
  <c r="G220" i="9" s="1"/>
  <c r="H218" i="9"/>
  <c r="H219" i="9" s="1"/>
  <c r="I218" i="9"/>
  <c r="I220" i="9" s="1"/>
  <c r="J218" i="9"/>
  <c r="J221" i="9" s="1"/>
  <c r="K218" i="9"/>
  <c r="K219" i="9" s="1"/>
  <c r="L218" i="9"/>
  <c r="M218" i="9"/>
  <c r="M221" i="9" s="1"/>
  <c r="N218" i="9"/>
  <c r="N221" i="9" s="1"/>
  <c r="O218" i="9"/>
  <c r="O220" i="9" s="1"/>
  <c r="E222" i="9"/>
  <c r="E224" i="9" s="1"/>
  <c r="F222" i="9"/>
  <c r="F225" i="9" s="1"/>
  <c r="G222" i="9"/>
  <c r="G224" i="9" s="1"/>
  <c r="H222" i="9"/>
  <c r="H224" i="9" s="1"/>
  <c r="I222" i="9"/>
  <c r="I223" i="9" s="1"/>
  <c r="J222" i="9"/>
  <c r="J225" i="9" s="1"/>
  <c r="K222" i="9"/>
  <c r="K224" i="9" s="1"/>
  <c r="L222" i="9"/>
  <c r="L224" i="9" s="1"/>
  <c r="M222" i="9"/>
  <c r="M224" i="9" s="1"/>
  <c r="N222" i="9"/>
  <c r="O222" i="9"/>
  <c r="O224" i="9" s="1"/>
  <c r="D97" i="9"/>
  <c r="D99" i="9" s="1"/>
  <c r="D5" i="9"/>
  <c r="D226" i="9" s="1"/>
  <c r="D59" i="9"/>
  <c r="D63" i="9" s="1"/>
  <c r="D54" i="9"/>
  <c r="N65" i="6"/>
  <c r="M65" i="6"/>
  <c r="L65" i="6"/>
  <c r="K65" i="6"/>
  <c r="J65" i="6"/>
  <c r="I65" i="6"/>
  <c r="H65" i="6"/>
  <c r="G65" i="6"/>
  <c r="F65" i="6"/>
  <c r="E65" i="6"/>
  <c r="D65" i="6"/>
  <c r="E5" i="9"/>
  <c r="E226" i="9" s="1"/>
  <c r="F5" i="9"/>
  <c r="F226" i="9" s="1"/>
  <c r="G5" i="9"/>
  <c r="G226" i="9" s="1"/>
  <c r="H5" i="9"/>
  <c r="H226" i="9" s="1"/>
  <c r="I5" i="9"/>
  <c r="I226" i="9" s="1"/>
  <c r="J5" i="9"/>
  <c r="J226" i="9" s="1"/>
  <c r="K5" i="9"/>
  <c r="K226" i="9" s="1"/>
  <c r="L5" i="9"/>
  <c r="L226" i="9" s="1"/>
  <c r="M5" i="9"/>
  <c r="M226" i="9" s="1"/>
  <c r="N5" i="9"/>
  <c r="N226" i="9" s="1"/>
  <c r="O5" i="9"/>
  <c r="O226" i="9" s="1"/>
  <c r="AC24" i="8"/>
  <c r="AA24" i="8"/>
  <c r="Y24" i="8"/>
  <c r="W24" i="8"/>
  <c r="U24" i="8"/>
  <c r="S24" i="8"/>
  <c r="Q24" i="8"/>
  <c r="O24" i="8"/>
  <c r="M24" i="8"/>
  <c r="K24" i="8"/>
  <c r="I24" i="8"/>
  <c r="G24" i="8"/>
  <c r="AC24" i="7"/>
  <c r="AA24" i="7"/>
  <c r="Y24" i="7"/>
  <c r="W24" i="7"/>
  <c r="U24" i="7"/>
  <c r="S24" i="7"/>
  <c r="Q24" i="7"/>
  <c r="O24" i="7"/>
  <c r="M24" i="7"/>
  <c r="K24" i="7"/>
  <c r="I24" i="7"/>
  <c r="G24" i="7"/>
  <c r="B8" i="8"/>
  <c r="Q7" i="8"/>
  <c r="B7" i="8"/>
  <c r="Q6" i="8"/>
  <c r="J6" i="8"/>
  <c r="B6" i="8"/>
  <c r="W5" i="8"/>
  <c r="J5" i="8"/>
  <c r="B5" i="8"/>
  <c r="W4" i="8"/>
  <c r="Q4" i="8"/>
  <c r="J4" i="8"/>
  <c r="E4" i="8"/>
  <c r="B4" i="8"/>
  <c r="Q4" i="7"/>
  <c r="I99" i="9" l="1"/>
  <c r="K221" i="9"/>
  <c r="I195" i="9"/>
  <c r="L168" i="9"/>
  <c r="I131" i="9"/>
  <c r="F103" i="9"/>
  <c r="E98" i="9"/>
  <c r="E73" i="9"/>
  <c r="J67" i="9"/>
  <c r="J19" i="9"/>
  <c r="K160" i="9"/>
  <c r="J66" i="9"/>
  <c r="K32" i="9"/>
  <c r="L109" i="9"/>
  <c r="E9" i="9"/>
  <c r="L209" i="9"/>
  <c r="N177" i="9"/>
  <c r="L152" i="9"/>
  <c r="J107" i="9"/>
  <c r="O37" i="9"/>
  <c r="K223" i="9"/>
  <c r="L207" i="9"/>
  <c r="M191" i="9"/>
  <c r="L151" i="9"/>
  <c r="J77" i="9"/>
  <c r="L37" i="9"/>
  <c r="O23" i="9"/>
  <c r="J169" i="9"/>
  <c r="F175" i="9"/>
  <c r="M144" i="9"/>
  <c r="I100" i="9"/>
  <c r="O94" i="9"/>
  <c r="K156" i="9"/>
  <c r="M111" i="9"/>
  <c r="H56" i="9"/>
  <c r="H195" i="9"/>
  <c r="H189" i="9"/>
  <c r="H147" i="9"/>
  <c r="G31" i="9"/>
  <c r="H187" i="9"/>
  <c r="H212" i="9"/>
  <c r="H123" i="9"/>
  <c r="H121" i="9"/>
  <c r="G23" i="9"/>
  <c r="H94" i="9"/>
  <c r="G156" i="9"/>
  <c r="H131" i="9"/>
  <c r="H119" i="9"/>
  <c r="H49" i="9"/>
  <c r="H203" i="9"/>
  <c r="H165" i="9"/>
  <c r="G155" i="9"/>
  <c r="F165" i="9"/>
  <c r="E215" i="9"/>
  <c r="E205" i="9"/>
  <c r="H197" i="9"/>
  <c r="H148" i="9"/>
  <c r="E137" i="9"/>
  <c r="E112" i="9"/>
  <c r="F101" i="9"/>
  <c r="E67" i="9"/>
  <c r="F31" i="9"/>
  <c r="F7" i="9"/>
  <c r="F164" i="9"/>
  <c r="E128" i="9"/>
  <c r="E124" i="9"/>
  <c r="G36" i="9"/>
  <c r="E21" i="9"/>
  <c r="F177" i="9"/>
  <c r="E127" i="9"/>
  <c r="E111" i="9"/>
  <c r="G95" i="9"/>
  <c r="E66" i="9"/>
  <c r="H116" i="9"/>
  <c r="H24" i="9"/>
  <c r="G207" i="9"/>
  <c r="H175" i="9"/>
  <c r="G55" i="9"/>
  <c r="H220" i="9"/>
  <c r="D60" i="9"/>
  <c r="H204" i="9"/>
  <c r="J177" i="9"/>
  <c r="H173" i="9"/>
  <c r="N165" i="9"/>
  <c r="G163" i="9"/>
  <c r="K151" i="9"/>
  <c r="G148" i="9"/>
  <c r="K144" i="9"/>
  <c r="F129" i="9"/>
  <c r="J104" i="9"/>
  <c r="F56" i="9"/>
  <c r="G43" i="9"/>
  <c r="G35" i="9"/>
  <c r="K31" i="9"/>
  <c r="J223" i="9"/>
  <c r="E213" i="9"/>
  <c r="J151" i="9"/>
  <c r="N100" i="9"/>
  <c r="I193" i="9"/>
  <c r="K189" i="9"/>
  <c r="J181" i="9"/>
  <c r="I128" i="9"/>
  <c r="I125" i="9"/>
  <c r="L119" i="9"/>
  <c r="O115" i="9"/>
  <c r="G86" i="9"/>
  <c r="I49" i="9"/>
  <c r="I187" i="9"/>
  <c r="K215" i="9"/>
  <c r="E193" i="9"/>
  <c r="I189" i="9"/>
  <c r="F181" i="9"/>
  <c r="K168" i="9"/>
  <c r="N164" i="9"/>
  <c r="J153" i="9"/>
  <c r="K115" i="9"/>
  <c r="M192" i="9"/>
  <c r="G185" i="9"/>
  <c r="F161" i="9"/>
  <c r="H156" i="9"/>
  <c r="G153" i="9"/>
  <c r="J141" i="9"/>
  <c r="K137" i="9"/>
  <c r="F127" i="9"/>
  <c r="O75" i="9"/>
  <c r="F58" i="9"/>
  <c r="K48" i="9"/>
  <c r="F41" i="9"/>
  <c r="H16" i="9"/>
  <c r="G13" i="9"/>
  <c r="J224" i="9"/>
  <c r="G200" i="9"/>
  <c r="J105" i="9"/>
  <c r="F74" i="9"/>
  <c r="N57" i="9"/>
  <c r="E41" i="9"/>
  <c r="K25" i="9"/>
  <c r="O15" i="9"/>
  <c r="I224" i="9"/>
  <c r="E221" i="9"/>
  <c r="L199" i="9"/>
  <c r="E191" i="9"/>
  <c r="K188" i="9"/>
  <c r="G183" i="9"/>
  <c r="K159" i="9"/>
  <c r="G152" i="9"/>
  <c r="E145" i="9"/>
  <c r="J140" i="9"/>
  <c r="N129" i="9"/>
  <c r="I101" i="9"/>
  <c r="I83" i="9"/>
  <c r="I79" i="9"/>
  <c r="F73" i="9"/>
  <c r="L63" i="9"/>
  <c r="E57" i="9"/>
  <c r="I51" i="9"/>
  <c r="F40" i="9"/>
  <c r="L36" i="9"/>
  <c r="M27" i="9"/>
  <c r="H25" i="9"/>
  <c r="I21" i="9"/>
  <c r="G12" i="9"/>
  <c r="G62" i="9"/>
  <c r="I107" i="9"/>
  <c r="K99" i="9"/>
  <c r="K199" i="9"/>
  <c r="J129" i="9"/>
  <c r="L104" i="9"/>
  <c r="L61" i="9"/>
  <c r="J51" i="9"/>
  <c r="L48" i="9"/>
  <c r="G45" i="9"/>
  <c r="M15" i="9"/>
  <c r="J11" i="9"/>
  <c r="M212" i="9"/>
  <c r="O61" i="9"/>
  <c r="O45" i="9"/>
  <c r="K217" i="9"/>
  <c r="E212" i="9"/>
  <c r="I209" i="9"/>
  <c r="K201" i="9"/>
  <c r="I199" i="9"/>
  <c r="G177" i="9"/>
  <c r="E148" i="9"/>
  <c r="F113" i="9"/>
  <c r="G83" i="9"/>
  <c r="J58" i="9"/>
  <c r="O44" i="9"/>
  <c r="I32" i="9"/>
  <c r="M17" i="9"/>
  <c r="K9" i="9"/>
  <c r="K101" i="9"/>
  <c r="K51" i="9"/>
  <c r="K7" i="9"/>
  <c r="M220" i="9"/>
  <c r="I217" i="9"/>
  <c r="M211" i="9"/>
  <c r="I201" i="9"/>
  <c r="K180" i="9"/>
  <c r="K167" i="9"/>
  <c r="H160" i="9"/>
  <c r="L157" i="9"/>
  <c r="J109" i="9"/>
  <c r="K94" i="9"/>
  <c r="E87" i="9"/>
  <c r="G61" i="9"/>
  <c r="L47" i="9"/>
  <c r="M44" i="9"/>
  <c r="H41" i="9"/>
  <c r="H32" i="9"/>
  <c r="N23" i="9"/>
  <c r="K17" i="9"/>
  <c r="E13" i="9"/>
  <c r="G205" i="9"/>
  <c r="M11" i="9"/>
  <c r="E223" i="9"/>
  <c r="E217" i="9"/>
  <c r="F211" i="9"/>
  <c r="E204" i="9"/>
  <c r="K183" i="9"/>
  <c r="E180" i="9"/>
  <c r="H176" i="9"/>
  <c r="J173" i="9"/>
  <c r="J167" i="9"/>
  <c r="K164" i="9"/>
  <c r="G160" i="9"/>
  <c r="H157" i="9"/>
  <c r="K152" i="9"/>
  <c r="L149" i="9"/>
  <c r="G147" i="9"/>
  <c r="E144" i="9"/>
  <c r="G137" i="9"/>
  <c r="I109" i="9"/>
  <c r="O78" i="9"/>
  <c r="J75" i="9"/>
  <c r="G63" i="9"/>
  <c r="O60" i="9"/>
  <c r="K47" i="9"/>
  <c r="O29" i="9"/>
  <c r="M19" i="9"/>
  <c r="H17" i="9"/>
  <c r="F15" i="9"/>
  <c r="M12" i="9"/>
  <c r="E11" i="9"/>
  <c r="J215" i="9"/>
  <c r="E220" i="9"/>
  <c r="N175" i="9"/>
  <c r="K143" i="9"/>
  <c r="N108" i="9"/>
  <c r="G94" i="9"/>
  <c r="G85" i="9"/>
  <c r="L81" i="9"/>
  <c r="N78" i="9"/>
  <c r="E75" i="9"/>
  <c r="J70" i="9"/>
  <c r="F63" i="9"/>
  <c r="E44" i="9"/>
  <c r="N31" i="9"/>
  <c r="I29" i="9"/>
  <c r="M25" i="9"/>
  <c r="E17" i="9"/>
  <c r="E15" i="9"/>
  <c r="O221" i="9"/>
  <c r="H161" i="9"/>
  <c r="I225" i="9"/>
  <c r="G216" i="9"/>
  <c r="G203" i="9"/>
  <c r="H200" i="9"/>
  <c r="J197" i="9"/>
  <c r="G164" i="9"/>
  <c r="J159" i="9"/>
  <c r="L156" i="9"/>
  <c r="L148" i="9"/>
  <c r="I133" i="9"/>
  <c r="J128" i="9"/>
  <c r="M125" i="9"/>
  <c r="K117" i="9"/>
  <c r="K96" i="9"/>
  <c r="N74" i="9"/>
  <c r="O62" i="9"/>
  <c r="N56" i="9"/>
  <c r="J53" i="9"/>
  <c r="H40" i="9"/>
  <c r="I19" i="9"/>
  <c r="L225" i="9"/>
  <c r="I164" i="9"/>
  <c r="I163" i="9"/>
  <c r="I165" i="9"/>
  <c r="G143" i="9"/>
  <c r="G144" i="9"/>
  <c r="N131" i="9"/>
  <c r="N133" i="9"/>
  <c r="M103" i="9"/>
  <c r="M105" i="9"/>
  <c r="M104" i="9"/>
  <c r="E105" i="9"/>
  <c r="E104" i="9"/>
  <c r="I86" i="9"/>
  <c r="O66" i="9"/>
  <c r="O65" i="9"/>
  <c r="O67" i="9"/>
  <c r="G66" i="9"/>
  <c r="G65" i="9"/>
  <c r="G67" i="9"/>
  <c r="K57" i="9"/>
  <c r="K56" i="9"/>
  <c r="K58" i="9"/>
  <c r="H37" i="9"/>
  <c r="H36" i="9"/>
  <c r="K11" i="9"/>
  <c r="L11" i="9"/>
  <c r="L13" i="9"/>
  <c r="J241" i="9"/>
  <c r="J227" i="9"/>
  <c r="J236" i="9"/>
  <c r="J88" i="9"/>
  <c r="J246" i="9"/>
  <c r="J249" i="9" s="1"/>
  <c r="J231" i="9"/>
  <c r="J233" i="9" s="1"/>
  <c r="J33" i="12"/>
  <c r="G219" i="9"/>
  <c r="J135" i="9"/>
  <c r="J137" i="9"/>
  <c r="N132" i="9"/>
  <c r="F131" i="9"/>
  <c r="F133" i="9"/>
  <c r="J124" i="9"/>
  <c r="J125" i="9"/>
  <c r="F120" i="9"/>
  <c r="F121" i="9"/>
  <c r="F119" i="9"/>
  <c r="I241" i="9"/>
  <c r="I231" i="9"/>
  <c r="I236" i="9"/>
  <c r="I88" i="9"/>
  <c r="I89" i="9" s="1"/>
  <c r="I246" i="9"/>
  <c r="I33" i="12"/>
  <c r="K225" i="9"/>
  <c r="L223" i="9"/>
  <c r="K220" i="9"/>
  <c r="J216" i="9"/>
  <c r="M203" i="9"/>
  <c r="M205" i="9"/>
  <c r="I197" i="9"/>
  <c r="J191" i="9"/>
  <c r="N171" i="9"/>
  <c r="N172" i="9"/>
  <c r="F173" i="9"/>
  <c r="F171" i="9"/>
  <c r="L160" i="9"/>
  <c r="L159" i="9"/>
  <c r="J156" i="9"/>
  <c r="J157" i="9"/>
  <c r="J155" i="9"/>
  <c r="N152" i="9"/>
  <c r="N153" i="9"/>
  <c r="F152" i="9"/>
  <c r="F151" i="9"/>
  <c r="F153" i="9"/>
  <c r="G145" i="9"/>
  <c r="I135" i="9"/>
  <c r="I136" i="9"/>
  <c r="I137" i="9"/>
  <c r="M131" i="9"/>
  <c r="M132" i="9"/>
  <c r="E131" i="9"/>
  <c r="E133" i="9"/>
  <c r="E132" i="9"/>
  <c r="J85" i="9"/>
  <c r="J86" i="9"/>
  <c r="J87" i="9"/>
  <c r="N69" i="9"/>
  <c r="N71" i="9"/>
  <c r="F69" i="9"/>
  <c r="F70" i="9"/>
  <c r="N67" i="9"/>
  <c r="N65" i="9"/>
  <c r="F67" i="9"/>
  <c r="F65" i="9"/>
  <c r="F47" i="9"/>
  <c r="F49" i="9"/>
  <c r="J43" i="9"/>
  <c r="J45" i="9"/>
  <c r="J44" i="9"/>
  <c r="E32" i="9"/>
  <c r="E31" i="9"/>
  <c r="M195" i="9"/>
  <c r="M196" i="9"/>
  <c r="I156" i="9"/>
  <c r="I155" i="9"/>
  <c r="L100" i="9"/>
  <c r="L101" i="9"/>
  <c r="F168" i="9"/>
  <c r="F169" i="9"/>
  <c r="I148" i="9"/>
  <c r="I149" i="9"/>
  <c r="I147" i="9"/>
  <c r="L127" i="9"/>
  <c r="I117" i="9"/>
  <c r="O109" i="9"/>
  <c r="O108" i="9"/>
  <c r="G109" i="9"/>
  <c r="G108" i="9"/>
  <c r="K81" i="9"/>
  <c r="K83" i="9"/>
  <c r="L27" i="9"/>
  <c r="L28" i="9"/>
  <c r="I16" i="9"/>
  <c r="I17" i="9"/>
  <c r="I15" i="9"/>
  <c r="I34" i="12"/>
  <c r="I36" i="12"/>
  <c r="I40" i="12" s="1"/>
  <c r="I9" i="9"/>
  <c r="I7" i="9"/>
  <c r="H192" i="9"/>
  <c r="H191" i="9"/>
  <c r="I115" i="9"/>
  <c r="I85" i="9"/>
  <c r="I44" i="9"/>
  <c r="I45" i="9"/>
  <c r="K40" i="9"/>
  <c r="K41" i="9"/>
  <c r="G246" i="9"/>
  <c r="G249" i="9" s="1"/>
  <c r="G231" i="9"/>
  <c r="G88" i="9"/>
  <c r="G92" i="9" s="1"/>
  <c r="G241" i="9"/>
  <c r="G244" i="9" s="1"/>
  <c r="G236" i="9"/>
  <c r="G33" i="12"/>
  <c r="N33" i="12"/>
  <c r="N88" i="9"/>
  <c r="N246" i="9"/>
  <c r="N249" i="9" s="1"/>
  <c r="N231" i="9"/>
  <c r="N241" i="9"/>
  <c r="N242" i="9" s="1"/>
  <c r="N236" i="9"/>
  <c r="F88" i="9"/>
  <c r="F246" i="9"/>
  <c r="F231" i="9"/>
  <c r="F236" i="9"/>
  <c r="F237" i="9" s="1"/>
  <c r="F241" i="9"/>
  <c r="F33" i="12"/>
  <c r="E225" i="9"/>
  <c r="O219" i="9"/>
  <c r="M215" i="9"/>
  <c r="O213" i="9"/>
  <c r="K205" i="9"/>
  <c r="K203" i="9"/>
  <c r="G201" i="9"/>
  <c r="K179" i="9"/>
  <c r="K171" i="9"/>
  <c r="K173" i="9"/>
  <c r="N151" i="9"/>
  <c r="K140" i="9"/>
  <c r="K139" i="9"/>
  <c r="K141" i="9"/>
  <c r="I103" i="9"/>
  <c r="I105" i="9"/>
  <c r="H95" i="9"/>
  <c r="G81" i="9"/>
  <c r="J81" i="9"/>
  <c r="J82" i="9"/>
  <c r="J83" i="9"/>
  <c r="K39" i="9"/>
  <c r="H109" i="9"/>
  <c r="H108" i="9"/>
  <c r="H107" i="9"/>
  <c r="L99" i="9"/>
  <c r="I95" i="9"/>
  <c r="I96" i="9"/>
  <c r="I94" i="9"/>
  <c r="E48" i="9"/>
  <c r="E47" i="9"/>
  <c r="O33" i="12"/>
  <c r="O246" i="9"/>
  <c r="O88" i="9"/>
  <c r="O231" i="9"/>
  <c r="O232" i="9" s="1"/>
  <c r="O241" i="9"/>
  <c r="O227" i="9"/>
  <c r="O236" i="9"/>
  <c r="O238" i="9" s="1"/>
  <c r="J193" i="9"/>
  <c r="I183" i="9"/>
  <c r="I184" i="9"/>
  <c r="I185" i="9"/>
  <c r="I177" i="9"/>
  <c r="N168" i="9"/>
  <c r="N169" i="9"/>
  <c r="N167" i="9"/>
  <c r="M33" i="12"/>
  <c r="M236" i="9"/>
  <c r="M240" i="9" s="1"/>
  <c r="M88" i="9"/>
  <c r="M246" i="9"/>
  <c r="M231" i="9"/>
  <c r="M232" i="9" s="1"/>
  <c r="M241" i="9"/>
  <c r="E236" i="9"/>
  <c r="E88" i="9"/>
  <c r="E246" i="9"/>
  <c r="E250" i="9" s="1"/>
  <c r="E231" i="9"/>
  <c r="E235" i="9" s="1"/>
  <c r="E241" i="9"/>
  <c r="E242" i="9" s="1"/>
  <c r="E33" i="12"/>
  <c r="G223" i="9"/>
  <c r="H221" i="9"/>
  <c r="O211" i="9"/>
  <c r="K208" i="9"/>
  <c r="K209" i="9"/>
  <c r="O199" i="9"/>
  <c r="O201" i="9"/>
  <c r="O200" i="9"/>
  <c r="H193" i="9"/>
  <c r="J179" i="9"/>
  <c r="L163" i="9"/>
  <c r="L164" i="9"/>
  <c r="L161" i="9"/>
  <c r="N156" i="9"/>
  <c r="N155" i="9"/>
  <c r="F155" i="9"/>
  <c r="F156" i="9"/>
  <c r="J144" i="9"/>
  <c r="J143" i="9"/>
  <c r="L111" i="9"/>
  <c r="E103" i="9"/>
  <c r="N85" i="9"/>
  <c r="N87" i="9"/>
  <c r="F85" i="9"/>
  <c r="F86" i="9"/>
  <c r="F71" i="9"/>
  <c r="J63" i="9"/>
  <c r="J62" i="9"/>
  <c r="J61" i="9"/>
  <c r="G52" i="9"/>
  <c r="G53" i="9"/>
  <c r="F25" i="9"/>
  <c r="F23" i="9"/>
  <c r="F24" i="9"/>
  <c r="H231" i="9"/>
  <c r="H241" i="9"/>
  <c r="H246" i="9"/>
  <c r="H249" i="9" s="1"/>
  <c r="H236" i="9"/>
  <c r="H239" i="9" s="1"/>
  <c r="H88" i="9"/>
  <c r="H35" i="12" s="1"/>
  <c r="H39" i="12" s="1"/>
  <c r="H33" i="12"/>
  <c r="I43" i="9"/>
  <c r="F212" i="9"/>
  <c r="H208" i="9"/>
  <c r="L197" i="9"/>
  <c r="L195" i="9"/>
  <c r="L33" i="12"/>
  <c r="L236" i="9"/>
  <c r="L88" i="9"/>
  <c r="L246" i="9"/>
  <c r="L248" i="9" s="1"/>
  <c r="L231" i="9"/>
  <c r="L235" i="9" s="1"/>
  <c r="L241" i="9"/>
  <c r="G221" i="9"/>
  <c r="I219" i="9"/>
  <c r="I213" i="9"/>
  <c r="L200" i="9"/>
  <c r="G181" i="9"/>
  <c r="G179" i="9"/>
  <c r="I176" i="9"/>
  <c r="M175" i="9"/>
  <c r="M176" i="9"/>
  <c r="F149" i="9"/>
  <c r="F147" i="9"/>
  <c r="H128" i="9"/>
  <c r="H129" i="9"/>
  <c r="M115" i="9"/>
  <c r="M116" i="9"/>
  <c r="H111" i="9"/>
  <c r="H113" i="9"/>
  <c r="E94" i="9"/>
  <c r="E96" i="9"/>
  <c r="I60" i="9"/>
  <c r="I62" i="9"/>
  <c r="I61" i="9"/>
  <c r="I63" i="9"/>
  <c r="E24" i="9"/>
  <c r="E25" i="9"/>
  <c r="E23" i="9"/>
  <c r="O21" i="9"/>
  <c r="O20" i="9"/>
  <c r="G21" i="9"/>
  <c r="G19" i="9"/>
  <c r="I8" i="9"/>
  <c r="G212" i="9"/>
  <c r="G213" i="9"/>
  <c r="E195" i="9"/>
  <c r="E197" i="9"/>
  <c r="E152" i="9"/>
  <c r="E151" i="9"/>
  <c r="J7" i="9"/>
  <c r="J34" i="12"/>
  <c r="J35" i="12"/>
  <c r="J39" i="12" s="1"/>
  <c r="K236" i="9"/>
  <c r="K238" i="9" s="1"/>
  <c r="K88" i="9"/>
  <c r="K90" i="9" s="1"/>
  <c r="K246" i="9"/>
  <c r="K231" i="9"/>
  <c r="K235" i="9" s="1"/>
  <c r="K241" i="9"/>
  <c r="K33" i="12"/>
  <c r="G217" i="9"/>
  <c r="H213" i="9"/>
  <c r="G211" i="9"/>
  <c r="G209" i="9"/>
  <c r="L175" i="9"/>
  <c r="L176" i="9"/>
  <c r="N173" i="9"/>
  <c r="G120" i="9"/>
  <c r="G119" i="9"/>
  <c r="G121" i="9"/>
  <c r="O112" i="9"/>
  <c r="O111" i="9"/>
  <c r="G112" i="9"/>
  <c r="G111" i="9"/>
  <c r="O107" i="9"/>
  <c r="E95" i="9"/>
  <c r="N86" i="9"/>
  <c r="I77" i="9"/>
  <c r="H35" i="9"/>
  <c r="I36" i="9"/>
  <c r="I35" i="9"/>
  <c r="L204" i="9"/>
  <c r="J160" i="9"/>
  <c r="O148" i="9"/>
  <c r="O147" i="9"/>
  <c r="I144" i="9"/>
  <c r="E136" i="9"/>
  <c r="L132" i="9"/>
  <c r="L120" i="9"/>
  <c r="M101" i="9"/>
  <c r="K98" i="9"/>
  <c r="F82" i="9"/>
  <c r="O77" i="9"/>
  <c r="M73" i="9"/>
  <c r="K71" i="9"/>
  <c r="J69" i="9"/>
  <c r="N58" i="9"/>
  <c r="O55" i="9"/>
  <c r="I33" i="9"/>
  <c r="G28" i="9"/>
  <c r="L34" i="12"/>
  <c r="L36" i="12"/>
  <c r="L35" i="12"/>
  <c r="L39" i="12" s="1"/>
  <c r="L187" i="9"/>
  <c r="H185" i="9"/>
  <c r="N179" i="9"/>
  <c r="L172" i="9"/>
  <c r="O168" i="9"/>
  <c r="M148" i="9"/>
  <c r="M145" i="9"/>
  <c r="E139" i="9"/>
  <c r="H137" i="9"/>
  <c r="M135" i="9"/>
  <c r="K133" i="9"/>
  <c r="G129" i="9"/>
  <c r="O127" i="9"/>
  <c r="H124" i="9"/>
  <c r="I120" i="9"/>
  <c r="M112" i="9"/>
  <c r="F111" i="9"/>
  <c r="L103" i="9"/>
  <c r="E86" i="9"/>
  <c r="K79" i="9"/>
  <c r="K77" i="9"/>
  <c r="G75" i="9"/>
  <c r="G73" i="9"/>
  <c r="I71" i="9"/>
  <c r="I69" i="9"/>
  <c r="M66" i="9"/>
  <c r="F62" i="9"/>
  <c r="L60" i="9"/>
  <c r="F57" i="9"/>
  <c r="K53" i="9"/>
  <c r="E45" i="9"/>
  <c r="M43" i="9"/>
  <c r="M39" i="9"/>
  <c r="H33" i="9"/>
  <c r="O31" i="9"/>
  <c r="O27" i="9"/>
  <c r="J20" i="9"/>
  <c r="E19" i="9"/>
  <c r="F17" i="9"/>
  <c r="K34" i="12"/>
  <c r="K35" i="12"/>
  <c r="K39" i="12" s="1"/>
  <c r="O188" i="9"/>
  <c r="J184" i="9"/>
  <c r="H181" i="9"/>
  <c r="H179" i="9"/>
  <c r="E167" i="9"/>
  <c r="L140" i="9"/>
  <c r="O129" i="9"/>
  <c r="G127" i="9"/>
  <c r="M86" i="9"/>
  <c r="M74" i="9"/>
  <c r="N62" i="9"/>
  <c r="F60" i="9"/>
  <c r="E58" i="9"/>
  <c r="L44" i="9"/>
  <c r="N40" i="9"/>
  <c r="I25" i="9"/>
  <c r="H7" i="9"/>
  <c r="H34" i="12"/>
  <c r="N82" i="9"/>
  <c r="N63" i="9"/>
  <c r="E55" i="9"/>
  <c r="H48" i="9"/>
  <c r="L45" i="9"/>
  <c r="E39" i="9"/>
  <c r="M36" i="9"/>
  <c r="G29" i="9"/>
  <c r="I23" i="9"/>
  <c r="K19" i="9"/>
  <c r="O35" i="12"/>
  <c r="O36" i="12"/>
  <c r="O40" i="12" s="1"/>
  <c r="O34" i="12"/>
  <c r="G8" i="9"/>
  <c r="G35" i="12"/>
  <c r="G39" i="12" s="1"/>
  <c r="G34" i="12"/>
  <c r="N36" i="12"/>
  <c r="N35" i="12"/>
  <c r="N34" i="12"/>
  <c r="F34" i="12"/>
  <c r="G169" i="9"/>
  <c r="G168" i="9"/>
  <c r="O156" i="9"/>
  <c r="M98" i="9"/>
  <c r="K69" i="9"/>
  <c r="F9" i="9"/>
  <c r="N7" i="9"/>
  <c r="M36" i="12"/>
  <c r="M34" i="12"/>
  <c r="M35" i="12"/>
  <c r="M39" i="12" s="1"/>
  <c r="E8" i="9"/>
  <c r="E34" i="12"/>
  <c r="D88" i="9"/>
  <c r="D246" i="9"/>
  <c r="D250" i="9" s="1"/>
  <c r="D236" i="9"/>
  <c r="D240" i="9" s="1"/>
  <c r="D231" i="9"/>
  <c r="D235" i="9" s="1"/>
  <c r="D230" i="9"/>
  <c r="D241" i="9"/>
  <c r="D243" i="9" s="1"/>
  <c r="D33" i="12"/>
  <c r="M247" i="9"/>
  <c r="L230" i="9"/>
  <c r="O250" i="9"/>
  <c r="L242" i="9"/>
  <c r="L237" i="9"/>
  <c r="M238" i="9"/>
  <c r="O242" i="9"/>
  <c r="M242" i="9"/>
  <c r="M239" i="9"/>
  <c r="M228" i="9"/>
  <c r="O89" i="9"/>
  <c r="M91" i="9"/>
  <c r="N90" i="9"/>
  <c r="N239" i="9"/>
  <c r="L239" i="9"/>
  <c r="M237" i="9"/>
  <c r="M219" i="9"/>
  <c r="L216" i="9"/>
  <c r="L196" i="9"/>
  <c r="L192" i="9"/>
  <c r="O184" i="9"/>
  <c r="L173" i="9"/>
  <c r="L165" i="9"/>
  <c r="O160" i="9"/>
  <c r="N157" i="9"/>
  <c r="L145" i="9"/>
  <c r="M139" i="9"/>
  <c r="L136" i="9"/>
  <c r="L128" i="9"/>
  <c r="N125" i="9"/>
  <c r="L123" i="9"/>
  <c r="O95" i="9"/>
  <c r="M85" i="9"/>
  <c r="M82" i="9"/>
  <c r="N79" i="9"/>
  <c r="O69" i="9"/>
  <c r="M31" i="9"/>
  <c r="N24" i="9"/>
  <c r="M21" i="9"/>
  <c r="O8" i="9"/>
  <c r="M229" i="9"/>
  <c r="L184" i="9"/>
  <c r="O163" i="9"/>
  <c r="O152" i="9"/>
  <c r="L143" i="9"/>
  <c r="L139" i="9"/>
  <c r="L107" i="9"/>
  <c r="L85" i="9"/>
  <c r="L82" i="9"/>
  <c r="O36" i="9"/>
  <c r="L21" i="9"/>
  <c r="N149" i="9"/>
  <c r="M95" i="9"/>
  <c r="O52" i="9"/>
  <c r="M8" i="9"/>
  <c r="O209" i="9"/>
  <c r="N121" i="9"/>
  <c r="N119" i="9"/>
  <c r="L52" i="9"/>
  <c r="N17" i="9"/>
  <c r="N15" i="9"/>
  <c r="O207" i="9"/>
  <c r="O215" i="9"/>
  <c r="N212" i="9"/>
  <c r="L191" i="9"/>
  <c r="O187" i="9"/>
  <c r="O164" i="9"/>
  <c r="O144" i="9"/>
  <c r="M129" i="9"/>
  <c r="L116" i="9"/>
  <c r="L98" i="9"/>
  <c r="N83" i="9"/>
  <c r="M67" i="9"/>
  <c r="N60" i="9"/>
  <c r="M57" i="9"/>
  <c r="M55" i="9"/>
  <c r="N48" i="9"/>
  <c r="N39" i="9"/>
  <c r="N32" i="9"/>
  <c r="O12" i="9"/>
  <c r="L183" i="9"/>
  <c r="N147" i="9"/>
  <c r="N103" i="9"/>
  <c r="M83" i="9"/>
  <c r="O217" i="9"/>
  <c r="L240" i="9"/>
  <c r="N228" i="9"/>
  <c r="M223" i="9"/>
  <c r="M217" i="9"/>
  <c r="L215" i="9"/>
  <c r="M197" i="9"/>
  <c r="O177" i="9"/>
  <c r="O173" i="9"/>
  <c r="L169" i="9"/>
  <c r="M167" i="9"/>
  <c r="N161" i="9"/>
  <c r="L135" i="9"/>
  <c r="N127" i="9"/>
  <c r="N124" i="9"/>
  <c r="L112" i="9"/>
  <c r="N105" i="9"/>
  <c r="M100" i="9"/>
  <c r="M89" i="9"/>
  <c r="O81" i="9"/>
  <c r="O70" i="9"/>
  <c r="O51" i="9"/>
  <c r="M41" i="9"/>
  <c r="M29" i="9"/>
  <c r="M23" i="9"/>
  <c r="L20" i="9"/>
  <c r="L12" i="9"/>
  <c r="M7" i="9"/>
  <c r="M161" i="9"/>
  <c r="N159" i="9"/>
  <c r="M96" i="9"/>
  <c r="N70" i="9"/>
  <c r="L29" i="9"/>
  <c r="M225" i="9"/>
  <c r="O205" i="9"/>
  <c r="O203" i="9"/>
  <c r="L177" i="9"/>
  <c r="M159" i="9"/>
  <c r="M140" i="9"/>
  <c r="L115" i="9"/>
  <c r="N66" i="9"/>
  <c r="N47" i="9"/>
  <c r="L40" i="12"/>
  <c r="M151" i="9"/>
  <c r="O145" i="9"/>
  <c r="M117" i="9"/>
  <c r="O73" i="9"/>
  <c r="M58" i="9"/>
  <c r="L53" i="9"/>
  <c r="M47" i="9"/>
  <c r="O13" i="9"/>
  <c r="N211" i="9"/>
  <c r="N180" i="9"/>
  <c r="M133" i="9"/>
  <c r="O39" i="12"/>
  <c r="N73" i="9"/>
  <c r="M49" i="9"/>
  <c r="M33" i="9"/>
  <c r="D55" i="9"/>
  <c r="C4" i="5"/>
  <c r="C4" i="6"/>
  <c r="Q5" i="7"/>
  <c r="C4" i="2"/>
  <c r="H167" i="9"/>
  <c r="H169" i="9"/>
  <c r="J148" i="9"/>
  <c r="J149" i="9"/>
  <c r="J147" i="9"/>
  <c r="L25" i="9"/>
  <c r="L23" i="9"/>
  <c r="L24" i="9"/>
  <c r="H21" i="9"/>
  <c r="H19" i="9"/>
  <c r="H20" i="9"/>
  <c r="L9" i="9"/>
  <c r="L7" i="9"/>
  <c r="L8" i="9"/>
  <c r="M249" i="9"/>
  <c r="L238" i="9"/>
  <c r="G225" i="9"/>
  <c r="H225" i="9"/>
  <c r="H223" i="9"/>
  <c r="I221" i="9"/>
  <c r="M207" i="9"/>
  <c r="M208" i="9"/>
  <c r="E207" i="9"/>
  <c r="E208" i="9"/>
  <c r="O191" i="9"/>
  <c r="O192" i="9"/>
  <c r="O193" i="9"/>
  <c r="G191" i="9"/>
  <c r="G193" i="9"/>
  <c r="O125" i="9"/>
  <c r="O124" i="9"/>
  <c r="O123" i="9"/>
  <c r="G125" i="9"/>
  <c r="G123" i="9"/>
  <c r="G124" i="9"/>
  <c r="I230" i="9"/>
  <c r="I228" i="9"/>
  <c r="L221" i="9"/>
  <c r="L219" i="9"/>
  <c r="N215" i="9"/>
  <c r="N216" i="9"/>
  <c r="N209" i="9"/>
  <c r="N207" i="9"/>
  <c r="N208" i="9"/>
  <c r="J200" i="9"/>
  <c r="J201" i="9"/>
  <c r="O223" i="9"/>
  <c r="J219" i="9"/>
  <c r="J220" i="9"/>
  <c r="K197" i="9"/>
  <c r="K195" i="9"/>
  <c r="F192" i="9"/>
  <c r="F191" i="9"/>
  <c r="F193" i="9"/>
  <c r="F239" i="9"/>
  <c r="F215" i="9"/>
  <c r="F216" i="9"/>
  <c r="M250" i="9"/>
  <c r="M248" i="9"/>
  <c r="E245" i="9"/>
  <c r="E233" i="9"/>
  <c r="F220" i="9"/>
  <c r="J248" i="9"/>
  <c r="E243" i="9"/>
  <c r="I229" i="9"/>
  <c r="I227" i="9"/>
  <c r="L229" i="9"/>
  <c r="O225" i="9"/>
  <c r="N223" i="9"/>
  <c r="N224" i="9"/>
  <c r="F223" i="9"/>
  <c r="F224" i="9"/>
  <c r="F219" i="9"/>
  <c r="J205" i="9"/>
  <c r="J203" i="9"/>
  <c r="J204" i="9"/>
  <c r="N187" i="9"/>
  <c r="N188" i="9"/>
  <c r="N189" i="9"/>
  <c r="M183" i="9"/>
  <c r="M184" i="9"/>
  <c r="M185" i="9"/>
  <c r="E183" i="9"/>
  <c r="E184" i="9"/>
  <c r="E185" i="9"/>
  <c r="L179" i="9"/>
  <c r="L180" i="9"/>
  <c r="L181" i="9"/>
  <c r="H151" i="9"/>
  <c r="H153" i="9"/>
  <c r="F209" i="9"/>
  <c r="F207" i="9"/>
  <c r="F208" i="9"/>
  <c r="J199" i="9"/>
  <c r="E244" i="9"/>
  <c r="N192" i="9"/>
  <c r="N191" i="9"/>
  <c r="J250" i="9"/>
  <c r="J247" i="9"/>
  <c r="N225" i="9"/>
  <c r="K213" i="9"/>
  <c r="K211" i="9"/>
  <c r="J208" i="9"/>
  <c r="J209" i="9"/>
  <c r="I203" i="9"/>
  <c r="I204" i="9"/>
  <c r="N201" i="9"/>
  <c r="N199" i="9"/>
  <c r="N200" i="9"/>
  <c r="F201" i="9"/>
  <c r="F199" i="9"/>
  <c r="F200" i="9"/>
  <c r="M187" i="9"/>
  <c r="M188" i="9"/>
  <c r="E187" i="9"/>
  <c r="E188" i="9"/>
  <c r="E189" i="9"/>
  <c r="O133" i="9"/>
  <c r="O131" i="9"/>
  <c r="O132" i="9"/>
  <c r="G133" i="9"/>
  <c r="G132" i="9"/>
  <c r="G131" i="9"/>
  <c r="F240" i="9"/>
  <c r="F238" i="9"/>
  <c r="E234" i="9"/>
  <c r="E232" i="9"/>
  <c r="N220" i="9"/>
  <c r="N219" i="9"/>
  <c r="I211" i="9"/>
  <c r="L213" i="9"/>
  <c r="L211" i="9"/>
  <c r="M199" i="9"/>
  <c r="M200" i="9"/>
  <c r="E199" i="9"/>
  <c r="E200" i="9"/>
  <c r="K196" i="9"/>
  <c r="K193" i="9"/>
  <c r="K191" i="9"/>
  <c r="J164" i="9"/>
  <c r="J165" i="9"/>
  <c r="J163" i="9"/>
  <c r="H217" i="9"/>
  <c r="H215" i="9"/>
  <c r="O195" i="9"/>
  <c r="O196" i="9"/>
  <c r="O197" i="9"/>
  <c r="G195" i="9"/>
  <c r="G197" i="9"/>
  <c r="L220" i="9"/>
  <c r="F217" i="9"/>
  <c r="J211" i="9"/>
  <c r="J212" i="9"/>
  <c r="N204" i="9"/>
  <c r="N205" i="9"/>
  <c r="F204" i="9"/>
  <c r="F205" i="9"/>
  <c r="G196" i="9"/>
  <c r="N196" i="9"/>
  <c r="N197" i="9"/>
  <c r="F195" i="9"/>
  <c r="F196" i="9"/>
  <c r="F197" i="9"/>
  <c r="I192" i="9"/>
  <c r="F189" i="9"/>
  <c r="J187" i="9"/>
  <c r="O185" i="9"/>
  <c r="F185" i="9"/>
  <c r="H184" i="9"/>
  <c r="J183" i="9"/>
  <c r="E181" i="9"/>
  <c r="G180" i="9"/>
  <c r="I179" i="9"/>
  <c r="E177" i="9"/>
  <c r="G176" i="9"/>
  <c r="K172" i="9"/>
  <c r="M173" i="9"/>
  <c r="M171" i="9"/>
  <c r="E173" i="9"/>
  <c r="E171" i="9"/>
  <c r="M157" i="9"/>
  <c r="M155" i="9"/>
  <c r="E157" i="9"/>
  <c r="E155" i="9"/>
  <c r="F123" i="9"/>
  <c r="F124" i="9"/>
  <c r="F125" i="9"/>
  <c r="N115" i="9"/>
  <c r="N117" i="9"/>
  <c r="F115" i="9"/>
  <c r="F116" i="9"/>
  <c r="F117" i="9"/>
  <c r="J111" i="9"/>
  <c r="J112" i="9"/>
  <c r="J113" i="9"/>
  <c r="M107" i="9"/>
  <c r="M109" i="9"/>
  <c r="E107" i="9"/>
  <c r="E108" i="9"/>
  <c r="E109" i="9"/>
  <c r="H87" i="9"/>
  <c r="H85" i="9"/>
  <c r="H86" i="9"/>
  <c r="H81" i="9"/>
  <c r="H82" i="9"/>
  <c r="H83" i="9"/>
  <c r="H207" i="9"/>
  <c r="L203" i="9"/>
  <c r="H199" i="9"/>
  <c r="G188" i="9"/>
  <c r="N185" i="9"/>
  <c r="M181" i="9"/>
  <c r="O180" i="9"/>
  <c r="F180" i="9"/>
  <c r="M177" i="9"/>
  <c r="O176" i="9"/>
  <c r="E176" i="9"/>
  <c r="I173" i="9"/>
  <c r="O169" i="9"/>
  <c r="E169" i="9"/>
  <c r="K157" i="9"/>
  <c r="O153" i="9"/>
  <c r="E153" i="9"/>
  <c r="K121" i="9"/>
  <c r="K119" i="9"/>
  <c r="K120" i="9"/>
  <c r="F188" i="9"/>
  <c r="I161" i="9"/>
  <c r="I159" i="9"/>
  <c r="H145" i="9"/>
  <c r="H143" i="9"/>
  <c r="G187" i="9"/>
  <c r="F183" i="9"/>
  <c r="M180" i="9"/>
  <c r="O179" i="9"/>
  <c r="G172" i="9"/>
  <c r="M169" i="9"/>
  <c r="G161" i="9"/>
  <c r="E159" i="9"/>
  <c r="I157" i="9"/>
  <c r="M153" i="9"/>
  <c r="H144" i="9"/>
  <c r="O139" i="9"/>
  <c r="O140" i="9"/>
  <c r="O141" i="9"/>
  <c r="G139" i="9"/>
  <c r="G140" i="9"/>
  <c r="G141" i="9"/>
  <c r="M108" i="9"/>
  <c r="N183" i="9"/>
  <c r="K176" i="9"/>
  <c r="O172" i="9"/>
  <c r="G171" i="9"/>
  <c r="M165" i="9"/>
  <c r="M163" i="9"/>
  <c r="E165" i="9"/>
  <c r="E163" i="9"/>
  <c r="N143" i="9"/>
  <c r="N144" i="9"/>
  <c r="F143" i="9"/>
  <c r="F144" i="9"/>
  <c r="N139" i="9"/>
  <c r="N140" i="9"/>
  <c r="N141" i="9"/>
  <c r="F139" i="9"/>
  <c r="F140" i="9"/>
  <c r="F141" i="9"/>
  <c r="J189" i="9"/>
  <c r="I181" i="9"/>
  <c r="K175" i="9"/>
  <c r="K165" i="9"/>
  <c r="O161" i="9"/>
  <c r="E161" i="9"/>
  <c r="K149" i="9"/>
  <c r="I169" i="9"/>
  <c r="I167" i="9"/>
  <c r="I153" i="9"/>
  <c r="I151" i="9"/>
  <c r="K129" i="9"/>
  <c r="K128" i="9"/>
  <c r="K109" i="9"/>
  <c r="K107" i="9"/>
  <c r="J100" i="9"/>
  <c r="J98" i="9"/>
  <c r="G90" i="9"/>
  <c r="G89" i="9"/>
  <c r="O86" i="9"/>
  <c r="O87" i="9"/>
  <c r="H45" i="9"/>
  <c r="H43" i="9"/>
  <c r="H44" i="9"/>
  <c r="K105" i="9"/>
  <c r="K103" i="9"/>
  <c r="H73" i="9"/>
  <c r="H74" i="9"/>
  <c r="H75" i="9"/>
  <c r="M147" i="9"/>
  <c r="E147" i="9"/>
  <c r="I143" i="9"/>
  <c r="H140" i="9"/>
  <c r="O137" i="9"/>
  <c r="F137" i="9"/>
  <c r="G135" i="9"/>
  <c r="L133" i="9"/>
  <c r="K125" i="9"/>
  <c r="K123" i="9"/>
  <c r="O121" i="9"/>
  <c r="O119" i="9"/>
  <c r="J117" i="9"/>
  <c r="J115" i="9"/>
  <c r="N113" i="9"/>
  <c r="N111" i="9"/>
  <c r="H103" i="9"/>
  <c r="J99" i="9"/>
  <c r="H100" i="9"/>
  <c r="H98" i="9"/>
  <c r="H101" i="9"/>
  <c r="N96" i="9"/>
  <c r="N94" i="9"/>
  <c r="F96" i="9"/>
  <c r="F94" i="9"/>
  <c r="O90" i="9"/>
  <c r="O85" i="9"/>
  <c r="L77" i="9"/>
  <c r="L78" i="9"/>
  <c r="L79" i="9"/>
  <c r="E141" i="9"/>
  <c r="N137" i="9"/>
  <c r="F135" i="9"/>
  <c r="F109" i="9"/>
  <c r="K104" i="9"/>
  <c r="O101" i="9"/>
  <c r="O99" i="9"/>
  <c r="G101" i="9"/>
  <c r="G99" i="9"/>
  <c r="I41" i="9"/>
  <c r="I39" i="9"/>
  <c r="I40" i="9"/>
  <c r="J36" i="9"/>
  <c r="J35" i="9"/>
  <c r="J31" i="9"/>
  <c r="J32" i="9"/>
  <c r="J33" i="9"/>
  <c r="H139" i="9"/>
  <c r="N136" i="9"/>
  <c r="O135" i="9"/>
  <c r="G116" i="9"/>
  <c r="K112" i="9"/>
  <c r="F108" i="9"/>
  <c r="N98" i="9"/>
  <c r="N99" i="9"/>
  <c r="F98" i="9"/>
  <c r="F99" i="9"/>
  <c r="L96" i="9"/>
  <c r="L94" i="9"/>
  <c r="O92" i="9"/>
  <c r="K86" i="9"/>
  <c r="K85" i="9"/>
  <c r="M51" i="9"/>
  <c r="M52" i="9"/>
  <c r="M53" i="9"/>
  <c r="E51" i="9"/>
  <c r="E52" i="9"/>
  <c r="E53" i="9"/>
  <c r="O48" i="9"/>
  <c r="O47" i="9"/>
  <c r="O49" i="9"/>
  <c r="G48" i="9"/>
  <c r="G49" i="9"/>
  <c r="G47" i="9"/>
  <c r="J121" i="9"/>
  <c r="E117" i="9"/>
  <c r="G115" i="9"/>
  <c r="I113" i="9"/>
  <c r="K111" i="9"/>
  <c r="N109" i="9"/>
  <c r="H105" i="9"/>
  <c r="I104" i="9"/>
  <c r="O103" i="9"/>
  <c r="O104" i="9"/>
  <c r="G103" i="9"/>
  <c r="G104" i="9"/>
  <c r="G100" i="9"/>
  <c r="O98" i="9"/>
  <c r="J120" i="9"/>
  <c r="E116" i="9"/>
  <c r="I112" i="9"/>
  <c r="J94" i="9"/>
  <c r="J95" i="9"/>
  <c r="L69" i="9"/>
  <c r="L70" i="9"/>
  <c r="L71" i="9"/>
  <c r="H65" i="9"/>
  <c r="H66" i="9"/>
  <c r="H67" i="9"/>
  <c r="M62" i="9"/>
  <c r="M60" i="9"/>
  <c r="M61" i="9"/>
  <c r="M63" i="9"/>
  <c r="E62" i="9"/>
  <c r="E60" i="9"/>
  <c r="E61" i="9"/>
  <c r="E63" i="9"/>
  <c r="I58" i="9"/>
  <c r="I55" i="9"/>
  <c r="I56" i="9"/>
  <c r="I57" i="9"/>
  <c r="N27" i="9"/>
  <c r="N28" i="9"/>
  <c r="N29" i="9"/>
  <c r="F27" i="9"/>
  <c r="F28" i="9"/>
  <c r="F29" i="9"/>
  <c r="G79" i="9"/>
  <c r="K75" i="9"/>
  <c r="G71" i="9"/>
  <c r="K67" i="9"/>
  <c r="H62" i="9"/>
  <c r="K60" i="9"/>
  <c r="K62" i="9"/>
  <c r="O56" i="9"/>
  <c r="O58" i="9"/>
  <c r="G56" i="9"/>
  <c r="G58" i="9"/>
  <c r="H52" i="9"/>
  <c r="N43" i="9"/>
  <c r="N44" i="9"/>
  <c r="N45" i="9"/>
  <c r="F43" i="9"/>
  <c r="F44" i="9"/>
  <c r="F45" i="9"/>
  <c r="O40" i="9"/>
  <c r="O41" i="9"/>
  <c r="G40" i="9"/>
  <c r="G41" i="9"/>
  <c r="E36" i="9"/>
  <c r="E35" i="9"/>
  <c r="L17" i="9"/>
  <c r="L15" i="9"/>
  <c r="L16" i="9"/>
  <c r="I82" i="9"/>
  <c r="F79" i="9"/>
  <c r="G78" i="9"/>
  <c r="K74" i="9"/>
  <c r="G70" i="9"/>
  <c r="K66" i="9"/>
  <c r="L58" i="9"/>
  <c r="L56" i="9"/>
  <c r="H51" i="9"/>
  <c r="E29" i="9"/>
  <c r="J92" i="9"/>
  <c r="F87" i="9"/>
  <c r="O83" i="9"/>
  <c r="E79" i="9"/>
  <c r="F78" i="9"/>
  <c r="E77" i="9"/>
  <c r="H77" i="9"/>
  <c r="H79" i="9"/>
  <c r="I75" i="9"/>
  <c r="J74" i="9"/>
  <c r="I73" i="9"/>
  <c r="L73" i="9"/>
  <c r="L75" i="9"/>
  <c r="E71" i="9"/>
  <c r="E69" i="9"/>
  <c r="H69" i="9"/>
  <c r="H71" i="9"/>
  <c r="I67" i="9"/>
  <c r="I65" i="9"/>
  <c r="L65" i="9"/>
  <c r="L67" i="9"/>
  <c r="L55" i="9"/>
  <c r="I48" i="9"/>
  <c r="L40" i="9"/>
  <c r="L39" i="9"/>
  <c r="M35" i="9"/>
  <c r="N35" i="9"/>
  <c r="N36" i="9"/>
  <c r="N37" i="9"/>
  <c r="F35" i="9"/>
  <c r="F36" i="9"/>
  <c r="F37" i="9"/>
  <c r="J27" i="9"/>
  <c r="H61" i="9"/>
  <c r="H63" i="9"/>
  <c r="J47" i="9"/>
  <c r="J48" i="9"/>
  <c r="J49" i="9"/>
  <c r="K44" i="9"/>
  <c r="K45" i="9"/>
  <c r="H13" i="9"/>
  <c r="H11" i="9"/>
  <c r="H12" i="9"/>
  <c r="M79" i="9"/>
  <c r="M77" i="9"/>
  <c r="M71" i="9"/>
  <c r="M69" i="9"/>
  <c r="H58" i="9"/>
  <c r="H57" i="9"/>
  <c r="F48" i="9"/>
  <c r="L33" i="9"/>
  <c r="L31" i="9"/>
  <c r="J28" i="9"/>
  <c r="J55" i="9"/>
  <c r="J57" i="9"/>
  <c r="N51" i="9"/>
  <c r="N53" i="9"/>
  <c r="F51" i="9"/>
  <c r="F53" i="9"/>
  <c r="J39" i="9"/>
  <c r="J40" i="9"/>
  <c r="J41" i="9"/>
  <c r="K36" i="9"/>
  <c r="K37" i="9"/>
  <c r="H29" i="9"/>
  <c r="H27" i="9"/>
  <c r="J25" i="9"/>
  <c r="N21" i="9"/>
  <c r="F21" i="9"/>
  <c r="J17" i="9"/>
  <c r="N13" i="9"/>
  <c r="F13" i="9"/>
  <c r="J9" i="9"/>
  <c r="O33" i="9"/>
  <c r="G33" i="9"/>
  <c r="K29" i="9"/>
  <c r="O25" i="9"/>
  <c r="G25" i="9"/>
  <c r="J24" i="9"/>
  <c r="K21" i="9"/>
  <c r="N20" i="9"/>
  <c r="F20" i="9"/>
  <c r="O17" i="9"/>
  <c r="G17" i="9"/>
  <c r="J16" i="9"/>
  <c r="K13" i="9"/>
  <c r="N12" i="9"/>
  <c r="F12" i="9"/>
  <c r="O9" i="9"/>
  <c r="G9" i="9"/>
  <c r="J8" i="9"/>
  <c r="D244" i="9"/>
  <c r="D100" i="9"/>
  <c r="D98" i="9"/>
  <c r="D101" i="9"/>
  <c r="D89" i="9"/>
  <c r="D90" i="9"/>
  <c r="D61" i="9"/>
  <c r="D62" i="9"/>
  <c r="D56" i="9"/>
  <c r="D57" i="9"/>
  <c r="D58" i="9"/>
  <c r="Q5" i="8"/>
  <c r="I90" i="9" l="1"/>
  <c r="K92" i="9"/>
  <c r="K89" i="9"/>
  <c r="J235" i="9"/>
  <c r="K91" i="9"/>
  <c r="H247" i="9"/>
  <c r="E36" i="12"/>
  <c r="E40" i="12" s="1"/>
  <c r="H91" i="9"/>
  <c r="H90" i="9"/>
  <c r="H89" i="9"/>
  <c r="H92" i="9"/>
  <c r="M235" i="9"/>
  <c r="M234" i="9"/>
  <c r="K240" i="9"/>
  <c r="E248" i="9"/>
  <c r="O240" i="9"/>
  <c r="O237" i="9"/>
  <c r="H237" i="9"/>
  <c r="H238" i="9"/>
  <c r="M233" i="9"/>
  <c r="O228" i="9"/>
  <c r="H240" i="9"/>
  <c r="G91" i="9"/>
  <c r="G242" i="9"/>
  <c r="F36" i="12"/>
  <c r="F40" i="12" s="1"/>
  <c r="F229" i="9"/>
  <c r="F228" i="9"/>
  <c r="F230" i="9"/>
  <c r="F227" i="9"/>
  <c r="E38" i="12"/>
  <c r="G38" i="12"/>
  <c r="H38" i="12"/>
  <c r="H41" i="12" s="1"/>
  <c r="J36" i="12"/>
  <c r="J40" i="12" s="1"/>
  <c r="H36" i="12"/>
  <c r="H40" i="12" s="1"/>
  <c r="H230" i="9"/>
  <c r="H228" i="9"/>
  <c r="H229" i="9"/>
  <c r="H227" i="9"/>
  <c r="G240" i="9"/>
  <c r="G238" i="9"/>
  <c r="G239" i="9"/>
  <c r="G237" i="9"/>
  <c r="I233" i="9"/>
  <c r="I235" i="9"/>
  <c r="I234" i="9"/>
  <c r="I232" i="9"/>
  <c r="J90" i="9"/>
  <c r="J91" i="9"/>
  <c r="J89" i="9"/>
  <c r="K245" i="9"/>
  <c r="K243" i="9"/>
  <c r="K242" i="9"/>
  <c r="K244" i="9"/>
  <c r="J38" i="12"/>
  <c r="J41" i="12" s="1"/>
  <c r="J37" i="12"/>
  <c r="H243" i="9"/>
  <c r="H245" i="9"/>
  <c r="H242" i="9"/>
  <c r="H244" i="9"/>
  <c r="E247" i="9"/>
  <c r="E249" i="9"/>
  <c r="G36" i="12"/>
  <c r="G40" i="12" s="1"/>
  <c r="G228" i="9"/>
  <c r="G230" i="9"/>
  <c r="G227" i="9"/>
  <c r="G229" i="9"/>
  <c r="I38" i="12"/>
  <c r="I244" i="9"/>
  <c r="I243" i="9"/>
  <c r="I245" i="9"/>
  <c r="I242" i="9"/>
  <c r="J237" i="9"/>
  <c r="J239" i="9"/>
  <c r="J238" i="9"/>
  <c r="J240" i="9"/>
  <c r="K232" i="9"/>
  <c r="K233" i="9"/>
  <c r="H235" i="9"/>
  <c r="H232" i="9"/>
  <c r="H234" i="9"/>
  <c r="H233" i="9"/>
  <c r="J229" i="9"/>
  <c r="K248" i="9"/>
  <c r="K250" i="9"/>
  <c r="K249" i="9"/>
  <c r="K247" i="9"/>
  <c r="E240" i="9"/>
  <c r="E238" i="9"/>
  <c r="E237" i="9"/>
  <c r="E239" i="9"/>
  <c r="F244" i="9"/>
  <c r="F242" i="9"/>
  <c r="F243" i="9"/>
  <c r="F245" i="9"/>
  <c r="J242" i="9"/>
  <c r="J243" i="9"/>
  <c r="J245" i="9"/>
  <c r="J244" i="9"/>
  <c r="L234" i="9"/>
  <c r="J228" i="9"/>
  <c r="F38" i="12"/>
  <c r="K36" i="12"/>
  <c r="K40" i="12" s="1"/>
  <c r="G232" i="9"/>
  <c r="G234" i="9"/>
  <c r="G235" i="9"/>
  <c r="G233" i="9"/>
  <c r="I248" i="9"/>
  <c r="I247" i="9"/>
  <c r="I249" i="9"/>
  <c r="I250" i="9"/>
  <c r="L232" i="9"/>
  <c r="K38" i="12"/>
  <c r="K237" i="9"/>
  <c r="K239" i="9"/>
  <c r="F232" i="9"/>
  <c r="F234" i="9"/>
  <c r="F233" i="9"/>
  <c r="F235" i="9"/>
  <c r="G247" i="9"/>
  <c r="G250" i="9"/>
  <c r="G248" i="9"/>
  <c r="I35" i="12"/>
  <c r="I39" i="12" s="1"/>
  <c r="I92" i="9"/>
  <c r="I91" i="9"/>
  <c r="L233" i="9"/>
  <c r="K227" i="9"/>
  <c r="K229" i="9"/>
  <c r="K230" i="9"/>
  <c r="K228" i="9"/>
  <c r="E228" i="9"/>
  <c r="E230" i="9"/>
  <c r="E227" i="9"/>
  <c r="E229" i="9"/>
  <c r="F250" i="9"/>
  <c r="F247" i="9"/>
  <c r="F249" i="9"/>
  <c r="F248" i="9"/>
  <c r="I237" i="9"/>
  <c r="I239" i="9"/>
  <c r="I238" i="9"/>
  <c r="I240" i="9"/>
  <c r="J234" i="9"/>
  <c r="J232" i="9"/>
  <c r="E35" i="12"/>
  <c r="E39" i="12" s="1"/>
  <c r="E90" i="9"/>
  <c r="E91" i="9"/>
  <c r="E89" i="9"/>
  <c r="E92" i="9"/>
  <c r="G243" i="9"/>
  <c r="G245" i="9"/>
  <c r="K234" i="9"/>
  <c r="J230" i="9"/>
  <c r="H250" i="9"/>
  <c r="H248" i="9"/>
  <c r="F35" i="12"/>
  <c r="F39" i="12" s="1"/>
  <c r="F41" i="12" s="1"/>
  <c r="F91" i="9"/>
  <c r="F89" i="9"/>
  <c r="F92" i="9"/>
  <c r="F90" i="9"/>
  <c r="D249" i="9"/>
  <c r="D248" i="9"/>
  <c r="D247" i="9"/>
  <c r="D91" i="9"/>
  <c r="D92" i="9"/>
  <c r="O244" i="9"/>
  <c r="O249" i="9"/>
  <c r="O248" i="9"/>
  <c r="O91" i="9"/>
  <c r="O239" i="9"/>
  <c r="N243" i="9"/>
  <c r="N89" i="9"/>
  <c r="L249" i="9"/>
  <c r="L227" i="9"/>
  <c r="L247" i="9"/>
  <c r="L250" i="9"/>
  <c r="L228" i="9"/>
  <c r="N237" i="9"/>
  <c r="N92" i="9"/>
  <c r="N91" i="9"/>
  <c r="O229" i="9"/>
  <c r="N238" i="9"/>
  <c r="L243" i="9"/>
  <c r="N240" i="9"/>
  <c r="L245" i="9"/>
  <c r="N39" i="12"/>
  <c r="O230" i="9"/>
  <c r="L244" i="9"/>
  <c r="O247" i="9"/>
  <c r="L90" i="9"/>
  <c r="L89" i="9"/>
  <c r="L92" i="9"/>
  <c r="L91" i="9"/>
  <c r="N40" i="12"/>
  <c r="M227" i="9"/>
  <c r="M40" i="12"/>
  <c r="N245" i="9"/>
  <c r="N244" i="9"/>
  <c r="M230" i="9"/>
  <c r="N247" i="9"/>
  <c r="N248" i="9"/>
  <c r="N250" i="9"/>
  <c r="N229" i="9"/>
  <c r="N227" i="9"/>
  <c r="N230" i="9"/>
  <c r="M244" i="9"/>
  <c r="M243" i="9"/>
  <c r="O234" i="9"/>
  <c r="O235" i="9"/>
  <c r="M245" i="9"/>
  <c r="O233" i="9"/>
  <c r="N232" i="9"/>
  <c r="N235" i="9"/>
  <c r="N233" i="9"/>
  <c r="N234" i="9"/>
  <c r="O243" i="9"/>
  <c r="O245" i="9"/>
  <c r="M92" i="9"/>
  <c r="M90" i="9"/>
  <c r="O38" i="12"/>
  <c r="O41" i="12" s="1"/>
  <c r="O37" i="12"/>
  <c r="M38" i="12"/>
  <c r="M41" i="12" s="1"/>
  <c r="M37" i="12"/>
  <c r="L38" i="12"/>
  <c r="N37" i="12"/>
  <c r="N38" i="12"/>
  <c r="D239" i="9"/>
  <c r="D238" i="9"/>
  <c r="D237" i="9"/>
  <c r="D229" i="9"/>
  <c r="D245" i="9"/>
  <c r="D228" i="9"/>
  <c r="D227" i="9"/>
  <c r="D242" i="9"/>
  <c r="E4" i="9"/>
  <c r="E32" i="12" s="1"/>
  <c r="F4" i="9"/>
  <c r="F32" i="12" s="1"/>
  <c r="G4" i="9"/>
  <c r="G32" i="12" s="1"/>
  <c r="H4" i="9"/>
  <c r="H32" i="12" s="1"/>
  <c r="I4" i="9"/>
  <c r="I32" i="12" s="1"/>
  <c r="J4" i="9"/>
  <c r="J32" i="12" s="1"/>
  <c r="K4" i="9"/>
  <c r="K32" i="12" s="1"/>
  <c r="L4" i="9"/>
  <c r="L32" i="12" s="1"/>
  <c r="M4" i="9"/>
  <c r="M32" i="12" s="1"/>
  <c r="N4" i="9"/>
  <c r="N32" i="12" s="1"/>
  <c r="O4" i="9"/>
  <c r="O32" i="12" s="1"/>
  <c r="D4" i="9"/>
  <c r="D32" i="12" s="1"/>
  <c r="O256" i="9"/>
  <c r="O258" i="9"/>
  <c r="O264" i="9"/>
  <c r="C3" i="9"/>
  <c r="M1" i="9"/>
  <c r="E254" i="9"/>
  <c r="F254" i="9"/>
  <c r="G255" i="9"/>
  <c r="H255" i="9"/>
  <c r="I256" i="9"/>
  <c r="J256" i="9"/>
  <c r="K255" i="9"/>
  <c r="L255" i="9"/>
  <c r="M254" i="9"/>
  <c r="N254" i="9"/>
  <c r="G254" i="9"/>
  <c r="G256" i="9"/>
  <c r="E258" i="9"/>
  <c r="F258" i="9"/>
  <c r="G259" i="9"/>
  <c r="H260" i="9"/>
  <c r="I260" i="9"/>
  <c r="J260" i="9"/>
  <c r="K259" i="9"/>
  <c r="L259" i="9"/>
  <c r="M258" i="9"/>
  <c r="N258" i="9"/>
  <c r="J258" i="9"/>
  <c r="I259" i="9"/>
  <c r="E262" i="9"/>
  <c r="F262" i="9"/>
  <c r="G263" i="9"/>
  <c r="H264" i="9"/>
  <c r="I264" i="9"/>
  <c r="J264" i="9"/>
  <c r="K263" i="9"/>
  <c r="L263" i="9"/>
  <c r="M262" i="9"/>
  <c r="N262" i="9"/>
  <c r="D258" i="9"/>
  <c r="D264" i="9"/>
  <c r="D256" i="9"/>
  <c r="D222" i="9"/>
  <c r="D224" i="9" s="1"/>
  <c r="D218" i="9"/>
  <c r="D221" i="9" s="1"/>
  <c r="D214" i="9"/>
  <c r="D217" i="9" s="1"/>
  <c r="D210" i="9"/>
  <c r="D213" i="9" s="1"/>
  <c r="D206" i="9"/>
  <c r="D209" i="9" s="1"/>
  <c r="D202" i="9"/>
  <c r="D205" i="9" s="1"/>
  <c r="D198" i="9"/>
  <c r="D199" i="9" s="1"/>
  <c r="D194" i="9"/>
  <c r="D197" i="9" s="1"/>
  <c r="D190" i="9"/>
  <c r="D193" i="9" s="1"/>
  <c r="D186" i="9"/>
  <c r="D188" i="9" s="1"/>
  <c r="D182" i="9"/>
  <c r="D183" i="9" s="1"/>
  <c r="D178" i="9"/>
  <c r="D181" i="9" s="1"/>
  <c r="D174" i="9"/>
  <c r="D177" i="9" s="1"/>
  <c r="D170" i="9"/>
  <c r="D172" i="9" s="1"/>
  <c r="D166" i="9"/>
  <c r="D169" i="9" s="1"/>
  <c r="D162" i="9"/>
  <c r="D164" i="9" s="1"/>
  <c r="D158" i="9"/>
  <c r="D161" i="9" s="1"/>
  <c r="D154" i="9"/>
  <c r="D157" i="9" s="1"/>
  <c r="D150" i="9"/>
  <c r="D151" i="9" s="1"/>
  <c r="D146" i="9"/>
  <c r="D149" i="9" s="1"/>
  <c r="D142" i="9"/>
  <c r="D145" i="9" s="1"/>
  <c r="D138" i="9"/>
  <c r="D140" i="9" s="1"/>
  <c r="D134" i="9"/>
  <c r="D137" i="9" s="1"/>
  <c r="D130" i="9"/>
  <c r="D133" i="9" s="1"/>
  <c r="D126" i="9"/>
  <c r="D129" i="9" s="1"/>
  <c r="D122" i="9"/>
  <c r="D125" i="9" s="1"/>
  <c r="D118" i="9"/>
  <c r="D121" i="9" s="1"/>
  <c r="D114" i="9"/>
  <c r="D117" i="9" s="1"/>
  <c r="D110" i="9"/>
  <c r="D111" i="9" s="1"/>
  <c r="D106" i="9"/>
  <c r="D109" i="9" s="1"/>
  <c r="D102" i="9"/>
  <c r="D105" i="9" s="1"/>
  <c r="D93" i="9"/>
  <c r="D96" i="9" s="1"/>
  <c r="D84" i="9"/>
  <c r="D86" i="9" s="1"/>
  <c r="D80" i="9"/>
  <c r="D83" i="9" s="1"/>
  <c r="D76" i="9"/>
  <c r="D79" i="9" s="1"/>
  <c r="D72" i="9"/>
  <c r="D73" i="9" s="1"/>
  <c r="D68" i="9"/>
  <c r="D71" i="9" s="1"/>
  <c r="D64" i="9"/>
  <c r="D65" i="9" s="1"/>
  <c r="D50" i="9"/>
  <c r="D51" i="9" s="1"/>
  <c r="D46" i="9"/>
  <c r="D47" i="9" s="1"/>
  <c r="D42" i="9"/>
  <c r="D44" i="9" s="1"/>
  <c r="D38" i="9"/>
  <c r="D39" i="9" s="1"/>
  <c r="D34" i="9"/>
  <c r="D36" i="9" s="1"/>
  <c r="D30" i="9"/>
  <c r="D31" i="9" s="1"/>
  <c r="D26" i="9"/>
  <c r="D28" i="9" s="1"/>
  <c r="D22" i="9"/>
  <c r="D23" i="9" s="1"/>
  <c r="D18" i="9"/>
  <c r="D19" i="9" s="1"/>
  <c r="D14" i="9"/>
  <c r="D16" i="9" s="1"/>
  <c r="D10" i="9"/>
  <c r="D13" i="9" s="1"/>
  <c r="E31" i="5"/>
  <c r="F31" i="5"/>
  <c r="G31" i="5"/>
  <c r="H31" i="5"/>
  <c r="I31" i="5"/>
  <c r="J31" i="5"/>
  <c r="K31" i="5"/>
  <c r="L31" i="5"/>
  <c r="M31" i="5"/>
  <c r="N31" i="5"/>
  <c r="O31" i="5"/>
  <c r="D31" i="5"/>
  <c r="T24" i="8"/>
  <c r="AC23" i="8"/>
  <c r="AA23" i="8"/>
  <c r="Y23" i="8"/>
  <c r="W23" i="8"/>
  <c r="U23" i="8"/>
  <c r="S23" i="8"/>
  <c r="Q23" i="8"/>
  <c r="O23" i="8"/>
  <c r="M23" i="8"/>
  <c r="K23" i="8"/>
  <c r="I23" i="8"/>
  <c r="G23" i="8"/>
  <c r="AC22" i="8"/>
  <c r="AA22" i="8"/>
  <c r="Y22" i="8"/>
  <c r="W22" i="8"/>
  <c r="U22" i="8"/>
  <c r="S22" i="8"/>
  <c r="Q22" i="8"/>
  <c r="O22" i="8"/>
  <c r="M22" i="8"/>
  <c r="K22" i="8"/>
  <c r="I22" i="8"/>
  <c r="G22" i="8"/>
  <c r="AC21" i="8"/>
  <c r="AA21" i="8"/>
  <c r="Y21" i="8"/>
  <c r="W21" i="8"/>
  <c r="U21" i="8"/>
  <c r="S21" i="8"/>
  <c r="Q21" i="8"/>
  <c r="O21" i="8"/>
  <c r="M21" i="8"/>
  <c r="K21" i="8"/>
  <c r="I21" i="8"/>
  <c r="G21" i="8"/>
  <c r="AC20" i="8"/>
  <c r="AA20" i="8"/>
  <c r="Y20" i="8"/>
  <c r="W20" i="8"/>
  <c r="U20" i="8"/>
  <c r="S20" i="8"/>
  <c r="Q20" i="8"/>
  <c r="O20" i="8"/>
  <c r="M20" i="8"/>
  <c r="K20" i="8"/>
  <c r="I20" i="8"/>
  <c r="G20" i="8"/>
  <c r="AC19" i="8"/>
  <c r="AA19" i="8"/>
  <c r="Y19" i="8"/>
  <c r="W19" i="8"/>
  <c r="U19" i="8"/>
  <c r="S19" i="8"/>
  <c r="Q19" i="8"/>
  <c r="O19" i="8"/>
  <c r="M19" i="8"/>
  <c r="K19" i="8"/>
  <c r="I19" i="8"/>
  <c r="G19" i="8"/>
  <c r="AC18" i="8"/>
  <c r="AA18" i="8"/>
  <c r="Y18" i="8"/>
  <c r="W18" i="8"/>
  <c r="U18" i="8"/>
  <c r="S18" i="8"/>
  <c r="Q18" i="8"/>
  <c r="O18" i="8"/>
  <c r="M18" i="8"/>
  <c r="K18" i="8"/>
  <c r="I18" i="8"/>
  <c r="G18" i="8"/>
  <c r="AC17" i="8"/>
  <c r="AA17" i="8"/>
  <c r="Y17" i="8"/>
  <c r="W17" i="8"/>
  <c r="U17" i="8"/>
  <c r="S17" i="8"/>
  <c r="Q17" i="8"/>
  <c r="O17" i="8"/>
  <c r="M17" i="8"/>
  <c r="K17" i="8"/>
  <c r="I17" i="8"/>
  <c r="G17" i="8"/>
  <c r="AC16" i="8"/>
  <c r="AA16" i="8"/>
  <c r="Y16" i="8"/>
  <c r="W16" i="8"/>
  <c r="U16" i="8"/>
  <c r="S16" i="8"/>
  <c r="Q16" i="8"/>
  <c r="O16" i="8"/>
  <c r="M16" i="8"/>
  <c r="K16" i="8"/>
  <c r="I16" i="8"/>
  <c r="G16" i="8"/>
  <c r="AC15" i="8"/>
  <c r="AA15" i="8"/>
  <c r="Y15" i="8"/>
  <c r="W15" i="8"/>
  <c r="U15" i="8"/>
  <c r="S15" i="8"/>
  <c r="Q15" i="8"/>
  <c r="O15" i="8"/>
  <c r="M15" i="8"/>
  <c r="K15" i="8"/>
  <c r="I15" i="8"/>
  <c r="G15" i="8"/>
  <c r="AC14" i="8"/>
  <c r="AA14" i="8"/>
  <c r="Y14" i="8"/>
  <c r="W14" i="8"/>
  <c r="U14" i="8"/>
  <c r="S14" i="8"/>
  <c r="Q14" i="8"/>
  <c r="O14" i="8"/>
  <c r="M14" i="8"/>
  <c r="K14" i="8"/>
  <c r="I14" i="8"/>
  <c r="G14" i="8"/>
  <c r="AC13" i="8"/>
  <c r="AA13" i="8"/>
  <c r="Y13" i="8"/>
  <c r="W13" i="8"/>
  <c r="U13" i="8"/>
  <c r="S13" i="8"/>
  <c r="Q13" i="8"/>
  <c r="O13" i="8"/>
  <c r="M13" i="8"/>
  <c r="K13" i="8"/>
  <c r="I13" i="8"/>
  <c r="G13" i="8"/>
  <c r="AC12" i="8"/>
  <c r="AA12" i="8"/>
  <c r="Y12" i="8"/>
  <c r="W12" i="8"/>
  <c r="U12" i="8"/>
  <c r="S12" i="8"/>
  <c r="Q12" i="8"/>
  <c r="O12" i="8"/>
  <c r="M12" i="8"/>
  <c r="K12" i="8"/>
  <c r="I12" i="8"/>
  <c r="G12" i="8"/>
  <c r="AC11" i="8"/>
  <c r="AA11" i="8"/>
  <c r="Y11" i="8"/>
  <c r="W11" i="8"/>
  <c r="U11" i="8"/>
  <c r="S11" i="8"/>
  <c r="Q11" i="8"/>
  <c r="O11" i="8"/>
  <c r="M11" i="8"/>
  <c r="K11" i="8"/>
  <c r="I11" i="8"/>
  <c r="G11" i="8"/>
  <c r="AB10" i="8"/>
  <c r="Z10" i="8"/>
  <c r="X10" i="8"/>
  <c r="V10" i="8"/>
  <c r="T10" i="8"/>
  <c r="R10" i="8"/>
  <c r="P10" i="8"/>
  <c r="N10" i="8"/>
  <c r="L10" i="8"/>
  <c r="J10" i="8"/>
  <c r="H10" i="8"/>
  <c r="G10" i="8"/>
  <c r="N24" i="8"/>
  <c r="X1" i="8"/>
  <c r="AC23" i="7"/>
  <c r="AC22" i="7"/>
  <c r="AC21" i="7"/>
  <c r="AC20" i="7"/>
  <c r="AC19" i="7"/>
  <c r="AC18" i="7"/>
  <c r="AC17" i="7"/>
  <c r="AC16" i="7"/>
  <c r="AC15" i="7"/>
  <c r="AC14" i="7"/>
  <c r="AC13" i="7"/>
  <c r="AC12" i="7"/>
  <c r="AC11" i="7"/>
  <c r="AA23" i="7"/>
  <c r="AA22" i="7"/>
  <c r="AA21" i="7"/>
  <c r="AA20" i="7"/>
  <c r="AA19" i="7"/>
  <c r="AA18" i="7"/>
  <c r="AA17" i="7"/>
  <c r="AA16" i="7"/>
  <c r="AA15" i="7"/>
  <c r="AA14" i="7"/>
  <c r="AA13" i="7"/>
  <c r="AA12" i="7"/>
  <c r="AA11" i="7"/>
  <c r="Z25" i="7"/>
  <c r="Y23" i="7"/>
  <c r="Y22" i="7"/>
  <c r="Y21" i="7"/>
  <c r="Y20" i="7"/>
  <c r="Y19" i="7"/>
  <c r="Y18" i="7"/>
  <c r="Y17" i="7"/>
  <c r="Y16" i="7"/>
  <c r="Y15" i="7"/>
  <c r="Y14" i="7"/>
  <c r="Y13" i="7"/>
  <c r="Y12" i="7"/>
  <c r="Y11" i="7"/>
  <c r="W23" i="7"/>
  <c r="W22" i="7"/>
  <c r="W21" i="7"/>
  <c r="W20" i="7"/>
  <c r="W19" i="7"/>
  <c r="W18" i="7"/>
  <c r="W17" i="7"/>
  <c r="X17" i="7" s="1"/>
  <c r="W16" i="7"/>
  <c r="W15" i="7"/>
  <c r="X15" i="7" s="1"/>
  <c r="W14" i="7"/>
  <c r="W13" i="7"/>
  <c r="W12" i="7"/>
  <c r="W11" i="7"/>
  <c r="U23" i="7"/>
  <c r="U22" i="7"/>
  <c r="U21" i="7"/>
  <c r="U20" i="7"/>
  <c r="U19" i="7"/>
  <c r="U18" i="7"/>
  <c r="U17" i="7"/>
  <c r="V17" i="7" s="1"/>
  <c r="U16" i="7"/>
  <c r="U15" i="7"/>
  <c r="U14" i="7"/>
  <c r="U13" i="7"/>
  <c r="U12" i="7"/>
  <c r="U11" i="7"/>
  <c r="S23" i="7"/>
  <c r="S22" i="7"/>
  <c r="S21" i="7"/>
  <c r="S20" i="7"/>
  <c r="S19" i="7"/>
  <c r="S18" i="7"/>
  <c r="S17" i="7"/>
  <c r="S16" i="7"/>
  <c r="S15" i="7"/>
  <c r="S14" i="7"/>
  <c r="S13" i="7"/>
  <c r="S12" i="7"/>
  <c r="S11" i="7"/>
  <c r="Q23" i="7"/>
  <c r="Q22" i="7"/>
  <c r="Q21" i="7"/>
  <c r="Q20" i="7"/>
  <c r="Q19" i="7"/>
  <c r="Q18" i="7"/>
  <c r="Q17" i="7"/>
  <c r="Q16" i="7"/>
  <c r="Q15" i="7"/>
  <c r="Q14" i="7"/>
  <c r="Q13" i="7"/>
  <c r="Q12" i="7"/>
  <c r="Q11" i="7"/>
  <c r="O23" i="7"/>
  <c r="O22" i="7"/>
  <c r="O21" i="7"/>
  <c r="O20" i="7"/>
  <c r="O19" i="7"/>
  <c r="O18" i="7"/>
  <c r="O17" i="7"/>
  <c r="O16" i="7"/>
  <c r="O15" i="7"/>
  <c r="O14" i="7"/>
  <c r="O13" i="7"/>
  <c r="O12" i="7"/>
  <c r="O11" i="7"/>
  <c r="M23" i="7"/>
  <c r="M22" i="7"/>
  <c r="M21" i="7"/>
  <c r="M20" i="7"/>
  <c r="M19" i="7"/>
  <c r="M18" i="7"/>
  <c r="M17" i="7"/>
  <c r="M16" i="7"/>
  <c r="M15" i="7"/>
  <c r="M14" i="7"/>
  <c r="M13" i="7"/>
  <c r="M12" i="7"/>
  <c r="M11" i="7"/>
  <c r="K23" i="7"/>
  <c r="K22" i="7"/>
  <c r="K21" i="7"/>
  <c r="K20" i="7"/>
  <c r="K19" i="7"/>
  <c r="K18" i="7"/>
  <c r="K17" i="7"/>
  <c r="K16" i="7"/>
  <c r="K15" i="7"/>
  <c r="K14" i="7"/>
  <c r="K13" i="7"/>
  <c r="K12" i="7"/>
  <c r="K11" i="7"/>
  <c r="I23" i="7"/>
  <c r="I22" i="7"/>
  <c r="I21" i="7"/>
  <c r="I20" i="7"/>
  <c r="I19" i="7"/>
  <c r="I18" i="7"/>
  <c r="I17" i="7"/>
  <c r="I16" i="7"/>
  <c r="I15" i="7"/>
  <c r="I14" i="7"/>
  <c r="I13" i="7"/>
  <c r="I12" i="7"/>
  <c r="I11" i="7"/>
  <c r="G20" i="7"/>
  <c r="G18" i="7"/>
  <c r="G16" i="7"/>
  <c r="G13" i="7"/>
  <c r="F31" i="2"/>
  <c r="G31" i="2"/>
  <c r="H31" i="2"/>
  <c r="I31" i="2"/>
  <c r="J31" i="2"/>
  <c r="K31" i="2"/>
  <c r="L31" i="2"/>
  <c r="M31" i="2"/>
  <c r="N31" i="2"/>
  <c r="O31" i="2"/>
  <c r="E31" i="2"/>
  <c r="D31" i="2"/>
  <c r="G23" i="7"/>
  <c r="G22" i="7"/>
  <c r="G21" i="7"/>
  <c r="G19" i="7"/>
  <c r="G17" i="7"/>
  <c r="G15" i="7"/>
  <c r="G11" i="7"/>
  <c r="G14" i="7"/>
  <c r="G12" i="7"/>
  <c r="AB10" i="7"/>
  <c r="Z10" i="7"/>
  <c r="X10" i="7"/>
  <c r="V10" i="7"/>
  <c r="T10" i="7"/>
  <c r="R10" i="7"/>
  <c r="P10" i="7"/>
  <c r="N10" i="7"/>
  <c r="L10" i="7"/>
  <c r="J10" i="7"/>
  <c r="H10" i="7"/>
  <c r="G10" i="7"/>
  <c r="B4" i="7"/>
  <c r="W5" i="7"/>
  <c r="W4" i="7"/>
  <c r="Q7" i="7"/>
  <c r="Q6" i="7"/>
  <c r="J5" i="7"/>
  <c r="J4" i="7"/>
  <c r="J6" i="7"/>
  <c r="B5" i="7"/>
  <c r="B6" i="7"/>
  <c r="B7" i="7"/>
  <c r="B8" i="7"/>
  <c r="E4" i="7"/>
  <c r="X1" i="7"/>
  <c r="L14" i="7" l="1"/>
  <c r="L11" i="8"/>
  <c r="L19" i="8"/>
  <c r="L21" i="8"/>
  <c r="J19" i="7"/>
  <c r="N17" i="7"/>
  <c r="D24" i="9"/>
  <c r="H258" i="9"/>
  <c r="D255" i="9"/>
  <c r="I37" i="12"/>
  <c r="G41" i="12"/>
  <c r="K37" i="12"/>
  <c r="I41" i="12"/>
  <c r="E37" i="12"/>
  <c r="P23" i="7"/>
  <c r="R25" i="7"/>
  <c r="Z21" i="7"/>
  <c r="I258" i="9"/>
  <c r="K41" i="12"/>
  <c r="E41" i="12"/>
  <c r="I27" i="7"/>
  <c r="J263" i="9"/>
  <c r="I262" i="9"/>
  <c r="F37" i="12"/>
  <c r="H37" i="12"/>
  <c r="Q27" i="7"/>
  <c r="L254" i="9"/>
  <c r="G37" i="12"/>
  <c r="Z19" i="8"/>
  <c r="P23" i="8"/>
  <c r="N25" i="8"/>
  <c r="N26" i="8"/>
  <c r="R26" i="8"/>
  <c r="AB11" i="8"/>
  <c r="L23" i="8"/>
  <c r="AB25" i="8"/>
  <c r="T15" i="8"/>
  <c r="AB15" i="8"/>
  <c r="Z26" i="8"/>
  <c r="N15" i="8"/>
  <c r="V25" i="8"/>
  <c r="V26" i="8"/>
  <c r="P25" i="8"/>
  <c r="H12" i="8"/>
  <c r="Q27" i="8"/>
  <c r="T12" i="8"/>
  <c r="T14" i="8"/>
  <c r="T22" i="8"/>
  <c r="V14" i="8"/>
  <c r="H26" i="8"/>
  <c r="N11" i="8"/>
  <c r="N12" i="8"/>
  <c r="N14" i="8"/>
  <c r="N17" i="8"/>
  <c r="N19" i="8"/>
  <c r="N22" i="8"/>
  <c r="J15" i="8"/>
  <c r="AB17" i="8"/>
  <c r="AB19" i="8"/>
  <c r="P17" i="8"/>
  <c r="P19" i="8"/>
  <c r="J25" i="8"/>
  <c r="V11" i="8"/>
  <c r="V15" i="8"/>
  <c r="V19" i="8"/>
  <c r="T26" i="8"/>
  <c r="X12" i="8"/>
  <c r="AB21" i="8"/>
  <c r="AB23" i="8"/>
  <c r="N41" i="12"/>
  <c r="L37" i="12"/>
  <c r="L41" i="12"/>
  <c r="X16" i="7"/>
  <c r="AB18" i="7"/>
  <c r="Z18" i="7"/>
  <c r="V16" i="8"/>
  <c r="V18" i="8"/>
  <c r="V20" i="8"/>
  <c r="V13" i="8"/>
  <c r="N18" i="8"/>
  <c r="N20" i="8"/>
  <c r="Y29" i="8"/>
  <c r="R14" i="8"/>
  <c r="N23" i="8"/>
  <c r="G262" i="9"/>
  <c r="G258" i="9"/>
  <c r="T15" i="7"/>
  <c r="V12" i="8"/>
  <c r="P13" i="8"/>
  <c r="H14" i="8"/>
  <c r="P15" i="8"/>
  <c r="H18" i="8"/>
  <c r="X18" i="8"/>
  <c r="H22" i="8"/>
  <c r="X26" i="8"/>
  <c r="D225" i="9"/>
  <c r="G264" i="9"/>
  <c r="K29" i="7"/>
  <c r="T11" i="8"/>
  <c r="J12" i="8"/>
  <c r="AB12" i="8"/>
  <c r="L14" i="8"/>
  <c r="AB14" i="8"/>
  <c r="R15" i="8"/>
  <c r="R17" i="8"/>
  <c r="T19" i="8"/>
  <c r="L22" i="8"/>
  <c r="AB22" i="8"/>
  <c r="T23" i="8"/>
  <c r="L24" i="8"/>
  <c r="AB24" i="8"/>
  <c r="T25" i="8"/>
  <c r="L26" i="8"/>
  <c r="AB26" i="8"/>
  <c r="D48" i="9"/>
  <c r="L258" i="9"/>
  <c r="J26" i="7"/>
  <c r="D262" i="9"/>
  <c r="L262" i="9"/>
  <c r="S29" i="7"/>
  <c r="J19" i="8"/>
  <c r="Z25" i="8"/>
  <c r="X13" i="8"/>
  <c r="P14" i="8"/>
  <c r="H25" i="8"/>
  <c r="P26" i="8"/>
  <c r="D263" i="9"/>
  <c r="J262" i="9"/>
  <c r="K254" i="9"/>
  <c r="Z12" i="8"/>
  <c r="D85" i="9"/>
  <c r="O255" i="9"/>
  <c r="T13" i="8"/>
  <c r="Z13" i="8"/>
  <c r="L16" i="8"/>
  <c r="AB16" i="8"/>
  <c r="L18" i="8"/>
  <c r="T18" i="8"/>
  <c r="AB18" i="8"/>
  <c r="L20" i="8"/>
  <c r="T20" i="8"/>
  <c r="AB20" i="8"/>
  <c r="D152" i="9"/>
  <c r="D11" i="9"/>
  <c r="D32" i="9"/>
  <c r="D184" i="9"/>
  <c r="D37" i="9"/>
  <c r="D139" i="9"/>
  <c r="D185" i="9"/>
  <c r="AC28" i="8"/>
  <c r="AC27" i="8"/>
  <c r="AC29" i="8"/>
  <c r="Z23" i="8"/>
  <c r="Z22" i="8"/>
  <c r="Z20" i="8"/>
  <c r="Z18" i="8"/>
  <c r="Z17" i="8"/>
  <c r="Z16" i="8"/>
  <c r="Z15" i="8"/>
  <c r="Z14" i="8"/>
  <c r="AA27" i="8"/>
  <c r="Z11" i="8"/>
  <c r="Z24" i="8"/>
  <c r="X25" i="8"/>
  <c r="X23" i="8"/>
  <c r="X22" i="8"/>
  <c r="X21" i="8"/>
  <c r="X20" i="8"/>
  <c r="X19" i="8"/>
  <c r="X15" i="8"/>
  <c r="X14" i="8"/>
  <c r="X11" i="8"/>
  <c r="X24" i="8"/>
  <c r="V24" i="8"/>
  <c r="V23" i="8"/>
  <c r="V21" i="8"/>
  <c r="V17" i="8"/>
  <c r="U29" i="8"/>
  <c r="R25" i="8"/>
  <c r="R23" i="8"/>
  <c r="R22" i="8"/>
  <c r="R20" i="8"/>
  <c r="R19" i="8"/>
  <c r="R18" i="8"/>
  <c r="S28" i="8"/>
  <c r="T17" i="8"/>
  <c r="R16" i="8"/>
  <c r="R13" i="8"/>
  <c r="R12" i="8"/>
  <c r="S29" i="8"/>
  <c r="R24" i="8"/>
  <c r="P22" i="8"/>
  <c r="P21" i="8"/>
  <c r="P20" i="8"/>
  <c r="P18" i="8"/>
  <c r="P16" i="8"/>
  <c r="Q29" i="8"/>
  <c r="P24" i="8"/>
  <c r="N16" i="8"/>
  <c r="M29" i="8"/>
  <c r="N21" i="8"/>
  <c r="L17" i="8"/>
  <c r="M28" i="8"/>
  <c r="M27" i="8"/>
  <c r="J26" i="8"/>
  <c r="L25" i="8"/>
  <c r="J23" i="8"/>
  <c r="J22" i="8"/>
  <c r="J20" i="8"/>
  <c r="J18" i="8"/>
  <c r="J17" i="8"/>
  <c r="J16" i="8"/>
  <c r="J14" i="8"/>
  <c r="L12" i="8"/>
  <c r="K27" i="8"/>
  <c r="J11" i="8"/>
  <c r="J24" i="8"/>
  <c r="H23" i="8"/>
  <c r="H21" i="8"/>
  <c r="H20" i="8"/>
  <c r="H19" i="8"/>
  <c r="H17" i="8"/>
  <c r="H15" i="8"/>
  <c r="H13" i="8"/>
  <c r="H11" i="8"/>
  <c r="I29" i="8"/>
  <c r="H24" i="8"/>
  <c r="AB11" i="7"/>
  <c r="AB24" i="7"/>
  <c r="AC29" i="7"/>
  <c r="AB20" i="7"/>
  <c r="AB17" i="7"/>
  <c r="AB16" i="7"/>
  <c r="AB13" i="7"/>
  <c r="AC27" i="7"/>
  <c r="Z20" i="7"/>
  <c r="Z17" i="7"/>
  <c r="Z11" i="7"/>
  <c r="AA29" i="7"/>
  <c r="Y29" i="7"/>
  <c r="W29" i="7"/>
  <c r="V23" i="7"/>
  <c r="V16" i="7"/>
  <c r="V11" i="7"/>
  <c r="X11" i="7"/>
  <c r="Y27" i="7"/>
  <c r="W27" i="7"/>
  <c r="U29" i="7"/>
  <c r="T17" i="7"/>
  <c r="T16" i="7"/>
  <c r="T11" i="7"/>
  <c r="U27" i="7"/>
  <c r="R17" i="7"/>
  <c r="R16" i="7"/>
  <c r="R11" i="7"/>
  <c r="S27" i="7"/>
  <c r="P17" i="7"/>
  <c r="P11" i="7"/>
  <c r="Q29" i="7"/>
  <c r="O29" i="7"/>
  <c r="N16" i="7"/>
  <c r="N15" i="7"/>
  <c r="O27" i="7"/>
  <c r="N11" i="7"/>
  <c r="M29" i="7"/>
  <c r="L17" i="7"/>
  <c r="L16" i="7"/>
  <c r="L13" i="7"/>
  <c r="L11" i="7"/>
  <c r="M27" i="7"/>
  <c r="J22" i="7"/>
  <c r="J17" i="7"/>
  <c r="I29" i="7"/>
  <c r="G29" i="7"/>
  <c r="G27" i="7"/>
  <c r="AA28" i="8"/>
  <c r="O27" i="8"/>
  <c r="U27" i="8"/>
  <c r="K28" i="8"/>
  <c r="G28" i="7"/>
  <c r="W28" i="7"/>
  <c r="S27" i="8"/>
  <c r="AB13" i="8"/>
  <c r="L13" i="8"/>
  <c r="T16" i="8"/>
  <c r="Y28" i="7"/>
  <c r="AC28" i="7"/>
  <c r="N13" i="8"/>
  <c r="U28" i="8"/>
  <c r="I28" i="7"/>
  <c r="J16" i="7"/>
  <c r="O28" i="7"/>
  <c r="W28" i="8"/>
  <c r="V13" i="7"/>
  <c r="P16" i="7"/>
  <c r="Z16" i="7"/>
  <c r="S28" i="7"/>
  <c r="K27" i="7"/>
  <c r="U28" i="7"/>
  <c r="AA27" i="7"/>
  <c r="K28" i="7"/>
  <c r="AA28" i="7"/>
  <c r="Q28" i="7"/>
  <c r="M28" i="7"/>
  <c r="D104" i="9"/>
  <c r="D153" i="9"/>
  <c r="H259" i="9"/>
  <c r="H256" i="9"/>
  <c r="D160" i="9"/>
  <c r="H254" i="9"/>
  <c r="H262" i="9"/>
  <c r="D259" i="9"/>
  <c r="H263" i="9"/>
  <c r="K262" i="9"/>
  <c r="D200" i="9"/>
  <c r="D75" i="9"/>
  <c r="J259" i="9"/>
  <c r="J254" i="9"/>
  <c r="O263" i="9"/>
  <c r="O262" i="9"/>
  <c r="O254" i="9"/>
  <c r="O260" i="9"/>
  <c r="O259" i="9"/>
  <c r="K258" i="9"/>
  <c r="D112" i="9"/>
  <c r="D175" i="9"/>
  <c r="D196" i="9"/>
  <c r="J255" i="9"/>
  <c r="D29" i="9"/>
  <c r="D113" i="9"/>
  <c r="G260" i="9"/>
  <c r="I255" i="9"/>
  <c r="D176" i="9"/>
  <c r="D74" i="9"/>
  <c r="D141" i="9"/>
  <c r="D201" i="9"/>
  <c r="D12" i="9"/>
  <c r="D147" i="9"/>
  <c r="D260" i="9"/>
  <c r="D40" i="9"/>
  <c r="D189" i="9"/>
  <c r="I263" i="9"/>
  <c r="D195" i="9"/>
  <c r="I254" i="9"/>
  <c r="N264" i="9"/>
  <c r="F264" i="9"/>
  <c r="N260" i="9"/>
  <c r="F260" i="9"/>
  <c r="N256" i="9"/>
  <c r="F256" i="9"/>
  <c r="M264" i="9"/>
  <c r="M256" i="9"/>
  <c r="L264" i="9"/>
  <c r="N263" i="9"/>
  <c r="F263" i="9"/>
  <c r="L260" i="9"/>
  <c r="N259" i="9"/>
  <c r="F259" i="9"/>
  <c r="L256" i="9"/>
  <c r="N255" i="9"/>
  <c r="F255" i="9"/>
  <c r="E260" i="9"/>
  <c r="M259" i="9"/>
  <c r="E259" i="9"/>
  <c r="K256" i="9"/>
  <c r="M255" i="9"/>
  <c r="E264" i="9"/>
  <c r="E256" i="9"/>
  <c r="K264" i="9"/>
  <c r="M263" i="9"/>
  <c r="E263" i="9"/>
  <c r="K260" i="9"/>
  <c r="E255" i="9"/>
  <c r="M260" i="9"/>
  <c r="D254" i="9"/>
  <c r="D232" i="9"/>
  <c r="D233" i="9"/>
  <c r="D234" i="9"/>
  <c r="D223" i="9"/>
  <c r="D207" i="9"/>
  <c r="D208" i="9"/>
  <c r="D187" i="9"/>
  <c r="D173" i="9"/>
  <c r="D165" i="9"/>
  <c r="D159" i="9"/>
  <c r="D148" i="9"/>
  <c r="D103" i="9"/>
  <c r="D87" i="9"/>
  <c r="D77" i="9"/>
  <c r="D78" i="9"/>
  <c r="D67" i="9"/>
  <c r="D215" i="9"/>
  <c r="D216" i="9"/>
  <c r="D211" i="9"/>
  <c r="D219" i="9"/>
  <c r="D212" i="9"/>
  <c r="D220" i="9"/>
  <c r="D203" i="9"/>
  <c r="D204" i="9"/>
  <c r="D191" i="9"/>
  <c r="D192" i="9"/>
  <c r="D179" i="9"/>
  <c r="D180" i="9"/>
  <c r="D167" i="9"/>
  <c r="D168" i="9"/>
  <c r="D163" i="9"/>
  <c r="D171" i="9"/>
  <c r="D155" i="9"/>
  <c r="D156" i="9"/>
  <c r="D143" i="9"/>
  <c r="D144" i="9"/>
  <c r="D131" i="9"/>
  <c r="D132" i="9"/>
  <c r="D127" i="9"/>
  <c r="D135" i="9"/>
  <c r="D128" i="9"/>
  <c r="D136" i="9"/>
  <c r="D119" i="9"/>
  <c r="D120" i="9"/>
  <c r="D115" i="9"/>
  <c r="D123" i="9"/>
  <c r="D124" i="9"/>
  <c r="D116" i="9"/>
  <c r="D94" i="9"/>
  <c r="D95" i="9"/>
  <c r="D107" i="9"/>
  <c r="D108" i="9"/>
  <c r="D81" i="9"/>
  <c r="D82" i="9"/>
  <c r="D69" i="9"/>
  <c r="D70" i="9"/>
  <c r="D66" i="9"/>
  <c r="D45" i="9"/>
  <c r="D43" i="9"/>
  <c r="D35" i="9"/>
  <c r="D27" i="9"/>
  <c r="D49" i="9"/>
  <c r="D52" i="9"/>
  <c r="D53" i="9"/>
  <c r="D41" i="9"/>
  <c r="D33" i="9"/>
  <c r="D25" i="9"/>
  <c r="D17" i="9"/>
  <c r="D20" i="9"/>
  <c r="D15" i="9"/>
  <c r="D21" i="9"/>
  <c r="G28" i="8"/>
  <c r="X17" i="8"/>
  <c r="G29" i="8"/>
  <c r="P12" i="8"/>
  <c r="W29" i="8"/>
  <c r="G27" i="8"/>
  <c r="W27" i="8"/>
  <c r="O28" i="8"/>
  <c r="P11" i="8"/>
  <c r="J13" i="8"/>
  <c r="L15" i="8"/>
  <c r="J21" i="8"/>
  <c r="R21" i="8"/>
  <c r="Z21" i="8"/>
  <c r="I27" i="8"/>
  <c r="Y27" i="8"/>
  <c r="Q28" i="8"/>
  <c r="K29" i="8"/>
  <c r="AA29" i="8"/>
  <c r="R11" i="8"/>
  <c r="T21" i="8"/>
  <c r="H16" i="8"/>
  <c r="X16" i="8"/>
  <c r="V22" i="8"/>
  <c r="O29" i="8"/>
  <c r="I28" i="8"/>
  <c r="Y28" i="8"/>
  <c r="H17" i="7"/>
  <c r="H16" i="7"/>
  <c r="P19" i="7"/>
  <c r="Z15" i="7"/>
  <c r="N14" i="7"/>
  <c r="Z19" i="7"/>
  <c r="Z22" i="7"/>
  <c r="Z26" i="7"/>
  <c r="L12" i="7"/>
  <c r="H23" i="7"/>
  <c r="X23" i="7"/>
  <c r="P25" i="7"/>
  <c r="AB25" i="7"/>
  <c r="P24" i="7"/>
  <c r="V22" i="7"/>
  <c r="H19" i="7"/>
  <c r="X19" i="7"/>
  <c r="P21" i="7"/>
  <c r="N22" i="7"/>
  <c r="H24" i="7"/>
  <c r="X14" i="7"/>
  <c r="R18" i="7"/>
  <c r="L20" i="7"/>
  <c r="V24" i="7"/>
  <c r="AB14" i="7"/>
  <c r="L15" i="7"/>
  <c r="J18" i="7"/>
  <c r="P26" i="7"/>
  <c r="AB21" i="7"/>
  <c r="X24" i="7"/>
  <c r="H25" i="7"/>
  <c r="R26" i="7"/>
  <c r="Z12" i="7"/>
  <c r="J13" i="7"/>
  <c r="Z13" i="7"/>
  <c r="P18" i="7"/>
  <c r="T20" i="7"/>
  <c r="N24" i="7"/>
  <c r="J12" i="7"/>
  <c r="V12" i="7"/>
  <c r="R13" i="7"/>
  <c r="X18" i="7"/>
  <c r="R19" i="7"/>
  <c r="H20" i="7"/>
  <c r="L22" i="7"/>
  <c r="X22" i="7"/>
  <c r="X26" i="7"/>
  <c r="T13" i="7"/>
  <c r="J15" i="7"/>
  <c r="V15" i="7"/>
  <c r="T19" i="7"/>
  <c r="J20" i="7"/>
  <c r="V20" i="7"/>
  <c r="L24" i="7"/>
  <c r="L26" i="7"/>
  <c r="AB15" i="7"/>
  <c r="Z23" i="7"/>
  <c r="P14" i="7"/>
  <c r="T14" i="7"/>
  <c r="N20" i="7"/>
  <c r="R22" i="7"/>
  <c r="J25" i="7"/>
  <c r="X25" i="7"/>
  <c r="Z14" i="7"/>
  <c r="R12" i="7"/>
  <c r="V14" i="7"/>
  <c r="P15" i="7"/>
  <c r="L19" i="7"/>
  <c r="T22" i="7"/>
  <c r="R24" i="7"/>
  <c r="AB19" i="7"/>
  <c r="Z24" i="7"/>
  <c r="AB26" i="7"/>
  <c r="T12" i="7"/>
  <c r="N13" i="7"/>
  <c r="H18" i="7"/>
  <c r="R20" i="7"/>
  <c r="N23" i="7"/>
  <c r="H26" i="7"/>
  <c r="T26" i="7"/>
  <c r="AB22" i="7"/>
  <c r="AB23" i="7"/>
  <c r="AB12" i="7"/>
  <c r="H12" i="7"/>
  <c r="X13" i="7"/>
  <c r="H15" i="7"/>
  <c r="V19" i="7"/>
  <c r="L21" i="7"/>
  <c r="V21" i="7"/>
  <c r="P22" i="7"/>
  <c r="R23" i="7"/>
  <c r="J24" i="7"/>
  <c r="L25" i="7"/>
  <c r="N21" i="7"/>
  <c r="X21" i="7"/>
  <c r="J23" i="7"/>
  <c r="P13" i="7"/>
  <c r="H14" i="7"/>
  <c r="T18" i="7"/>
  <c r="N19" i="7"/>
  <c r="X20" i="7"/>
  <c r="H22" i="7"/>
  <c r="V26" i="7"/>
  <c r="L18" i="7"/>
  <c r="N12" i="7"/>
  <c r="H13" i="7"/>
  <c r="R15" i="7"/>
  <c r="P20" i="7"/>
  <c r="H21" i="7"/>
  <c r="T21" i="7"/>
  <c r="T24" i="7"/>
  <c r="T25" i="7"/>
  <c r="N26" i="7"/>
  <c r="P12" i="7"/>
  <c r="X12" i="7"/>
  <c r="J14" i="7"/>
  <c r="R14" i="7"/>
  <c r="N18" i="7"/>
  <c r="V18" i="7"/>
  <c r="J21" i="7"/>
  <c r="R21" i="7"/>
  <c r="L23" i="7"/>
  <c r="T23" i="7"/>
  <c r="N25" i="7"/>
  <c r="V25" i="7"/>
  <c r="M1" i="6"/>
  <c r="M1" i="2"/>
  <c r="M1" i="5"/>
  <c r="C3" i="6"/>
  <c r="C3" i="5"/>
  <c r="C3" i="2"/>
  <c r="O30" i="7" l="1"/>
  <c r="Q30" i="7"/>
  <c r="G30" i="7"/>
  <c r="U30" i="8"/>
  <c r="M30" i="8"/>
  <c r="K30" i="7"/>
  <c r="AC30" i="8"/>
  <c r="AA30" i="8"/>
  <c r="S30" i="8"/>
  <c r="Q30" i="8"/>
  <c r="K30" i="8"/>
  <c r="AC30" i="7"/>
  <c r="Y30" i="7"/>
  <c r="W30" i="7"/>
  <c r="U30" i="7"/>
  <c r="S30" i="7"/>
  <c r="M30" i="7"/>
  <c r="I30" i="7"/>
  <c r="AA30" i="7"/>
  <c r="W30" i="8"/>
  <c r="G30" i="8"/>
  <c r="Y30" i="8"/>
  <c r="O30" i="8"/>
  <c r="I30" i="8"/>
  <c r="H11" i="7" l="1"/>
  <c r="J11" i="7"/>
  <c r="D6" i="9" l="1"/>
  <c r="D8" i="9" s="1"/>
  <c r="D7" i="9" l="1"/>
  <c r="D34" i="12"/>
  <c r="D36" i="12"/>
  <c r="D40" i="12" s="1"/>
  <c r="D35" i="12"/>
  <c r="D39" i="12" s="1"/>
  <c r="D9" i="9"/>
  <c r="D38" i="12" l="1"/>
  <c r="D41" i="12" s="1"/>
  <c r="D37" i="12"/>
</calcChain>
</file>

<file path=xl/sharedStrings.xml><?xml version="1.0" encoding="utf-8"?>
<sst xmlns="http://schemas.openxmlformats.org/spreadsheetml/2006/main" count="909" uniqueCount="462">
  <si>
    <t>入力用フォーム</t>
    <rPh sb="0" eb="2">
      <t>ニュウリョク</t>
    </rPh>
    <rPh sb="2" eb="3">
      <t>ヨウ</t>
    </rPh>
    <phoneticPr fontId="2"/>
  </si>
  <si>
    <t>氏名</t>
    <rPh sb="0" eb="2">
      <t>シメイ</t>
    </rPh>
    <phoneticPr fontId="2"/>
  </si>
  <si>
    <t>性別</t>
    <rPh sb="0" eb="2">
      <t>セイベツ</t>
    </rPh>
    <phoneticPr fontId="2"/>
  </si>
  <si>
    <t>年齢</t>
    <rPh sb="0" eb="2">
      <t>ネンレイ</t>
    </rPh>
    <phoneticPr fontId="2"/>
  </si>
  <si>
    <t>支援開始日</t>
    <rPh sb="0" eb="2">
      <t>シエン</t>
    </rPh>
    <rPh sb="2" eb="4">
      <t>カイシ</t>
    </rPh>
    <rPh sb="4" eb="5">
      <t>ビ</t>
    </rPh>
    <phoneticPr fontId="2"/>
  </si>
  <si>
    <t>世帯の状況</t>
    <rPh sb="0" eb="2">
      <t>セタイ</t>
    </rPh>
    <rPh sb="3" eb="5">
      <t>ジョウキョウ</t>
    </rPh>
    <phoneticPr fontId="2"/>
  </si>
  <si>
    <t>学歴</t>
    <rPh sb="0" eb="2">
      <t>ガクレキ</t>
    </rPh>
    <phoneticPr fontId="2"/>
  </si>
  <si>
    <t>離職期間</t>
    <rPh sb="0" eb="2">
      <t>リショク</t>
    </rPh>
    <rPh sb="2" eb="4">
      <t>キカン</t>
    </rPh>
    <phoneticPr fontId="2"/>
  </si>
  <si>
    <t>リファー元</t>
    <rPh sb="4" eb="5">
      <t>モト</t>
    </rPh>
    <phoneticPr fontId="2"/>
  </si>
  <si>
    <t>連携団体</t>
    <rPh sb="0" eb="2">
      <t>レンケイ</t>
    </rPh>
    <rPh sb="2" eb="4">
      <t>ダンタイ</t>
    </rPh>
    <phoneticPr fontId="2"/>
  </si>
  <si>
    <t>№</t>
    <phoneticPr fontId="2"/>
  </si>
  <si>
    <t>制度利用</t>
    <rPh sb="0" eb="2">
      <t>セイド</t>
    </rPh>
    <rPh sb="2" eb="4">
      <t>リヨウ</t>
    </rPh>
    <phoneticPr fontId="2"/>
  </si>
  <si>
    <t>職歴</t>
    <rPh sb="0" eb="2">
      <t>ショクレキ</t>
    </rPh>
    <phoneticPr fontId="2"/>
  </si>
  <si>
    <t>疾病・障がい</t>
    <rPh sb="0" eb="1">
      <t>シツ</t>
    </rPh>
    <rPh sb="1" eb="2">
      <t>ビョウ</t>
    </rPh>
    <rPh sb="3" eb="4">
      <t>ショウ</t>
    </rPh>
    <phoneticPr fontId="2"/>
  </si>
  <si>
    <t>支援開始時
の状況</t>
    <rPh sb="0" eb="2">
      <t>シエン</t>
    </rPh>
    <rPh sb="2" eb="4">
      <t>カイシ</t>
    </rPh>
    <rPh sb="4" eb="5">
      <t>ジ</t>
    </rPh>
    <rPh sb="7" eb="9">
      <t>ジョウキョウ</t>
    </rPh>
    <phoneticPr fontId="2"/>
  </si>
  <si>
    <t>名前</t>
    <rPh sb="0" eb="2">
      <t>ナマエ</t>
    </rPh>
    <phoneticPr fontId="2"/>
  </si>
  <si>
    <t>就寝、起床時間がばらばらである</t>
    <rPh sb="8" eb="10">
      <t>ニガテ</t>
    </rPh>
    <phoneticPr fontId="2"/>
  </si>
  <si>
    <t>規則正しく食事をとっている</t>
    <rPh sb="0" eb="2">
      <t>キソク</t>
    </rPh>
    <rPh sb="2" eb="3">
      <t>タダ</t>
    </rPh>
    <rPh sb="5" eb="7">
      <t>ショクジ</t>
    </rPh>
    <phoneticPr fontId="2"/>
  </si>
  <si>
    <t>健康状態は良好である</t>
    <rPh sb="0" eb="2">
      <t>ケンコウ</t>
    </rPh>
    <rPh sb="2" eb="4">
      <t>ジョウタイ</t>
    </rPh>
    <rPh sb="5" eb="7">
      <t>リョウコウ</t>
    </rPh>
    <phoneticPr fontId="2"/>
  </si>
  <si>
    <t>その場に応じた身だしなみができている</t>
    <rPh sb="2" eb="3">
      <t>バ</t>
    </rPh>
    <rPh sb="4" eb="5">
      <t>オウ</t>
    </rPh>
    <rPh sb="7" eb="8">
      <t>ミ</t>
    </rPh>
    <phoneticPr fontId="2"/>
  </si>
  <si>
    <t>プログラムに休まず参加することができる</t>
    <rPh sb="6" eb="7">
      <t>ヤス</t>
    </rPh>
    <rPh sb="9" eb="11">
      <t>サンカ</t>
    </rPh>
    <phoneticPr fontId="2"/>
  </si>
  <si>
    <t>感情のコントロールができており、イライラしたり落ち込んだりせず、
安定した気持ちを持ち続けることができる</t>
    <rPh sb="0" eb="2">
      <t>カンジョウ</t>
    </rPh>
    <rPh sb="23" eb="24">
      <t>オ</t>
    </rPh>
    <rPh sb="25" eb="26">
      <t>コ</t>
    </rPh>
    <rPh sb="33" eb="35">
      <t>アンテイ</t>
    </rPh>
    <rPh sb="37" eb="39">
      <t>キモ</t>
    </rPh>
    <rPh sb="41" eb="42">
      <t>モ</t>
    </rPh>
    <rPh sb="43" eb="44">
      <t>ツヅ</t>
    </rPh>
    <phoneticPr fontId="2"/>
  </si>
  <si>
    <t>その場に応じたあいさつ・言葉遣いができている</t>
    <phoneticPr fontId="2"/>
  </si>
  <si>
    <t>自分にも何かできることがあると思う</t>
    <rPh sb="0" eb="2">
      <t>ジブン</t>
    </rPh>
    <rPh sb="4" eb="5">
      <t>ナニ</t>
    </rPh>
    <rPh sb="15" eb="16">
      <t>オモ</t>
    </rPh>
    <phoneticPr fontId="2"/>
  </si>
  <si>
    <t>自分の得意・不得意を理解し、受け入れることができる</t>
    <rPh sb="0" eb="2">
      <t>ジブン</t>
    </rPh>
    <rPh sb="3" eb="5">
      <t>トクイ</t>
    </rPh>
    <rPh sb="6" eb="9">
      <t>フトクイ</t>
    </rPh>
    <rPh sb="10" eb="12">
      <t>リカイ</t>
    </rPh>
    <rPh sb="14" eb="15">
      <t>ウ</t>
    </rPh>
    <rPh sb="16" eb="17">
      <t>イ</t>
    </rPh>
    <phoneticPr fontId="2"/>
  </si>
  <si>
    <t>働きたい気持ちがある</t>
    <rPh sb="0" eb="1">
      <t>ハタラ</t>
    </rPh>
    <rPh sb="4" eb="6">
      <t>キモ</t>
    </rPh>
    <phoneticPr fontId="2"/>
  </si>
  <si>
    <t>働き続ける自信がある</t>
    <rPh sb="0" eb="1">
      <t>ハタラ</t>
    </rPh>
    <rPh sb="2" eb="3">
      <t>ツヅ</t>
    </rPh>
    <rPh sb="5" eb="7">
      <t>ジシン</t>
    </rPh>
    <phoneticPr fontId="2"/>
  </si>
  <si>
    <t>集中してその日のプログラム・業務に最後まで取り組むことができない</t>
    <rPh sb="0" eb="2">
      <t>シュウチュウ</t>
    </rPh>
    <rPh sb="6" eb="7">
      <t>ヒ</t>
    </rPh>
    <rPh sb="14" eb="16">
      <t>ギョウム</t>
    </rPh>
    <rPh sb="17" eb="19">
      <t>サイゴ</t>
    </rPh>
    <rPh sb="21" eb="22">
      <t>ト</t>
    </rPh>
    <rPh sb="23" eb="24">
      <t>ク</t>
    </rPh>
    <phoneticPr fontId="2"/>
  </si>
  <si>
    <t>希望する仕事に就くための情報・資料を集めている</t>
    <rPh sb="0" eb="2">
      <t>キボウ</t>
    </rPh>
    <rPh sb="4" eb="6">
      <t>シゴト</t>
    </rPh>
    <rPh sb="7" eb="8">
      <t>ツ</t>
    </rPh>
    <rPh sb="12" eb="14">
      <t>ジョウホウ</t>
    </rPh>
    <rPh sb="15" eb="17">
      <t>シリョウ</t>
    </rPh>
    <rPh sb="18" eb="19">
      <t>アツ</t>
    </rPh>
    <phoneticPr fontId="2"/>
  </si>
  <si>
    <t>実際に応募する準備ができていない</t>
    <rPh sb="0" eb="2">
      <t>ジッサイ</t>
    </rPh>
    <rPh sb="3" eb="5">
      <t>オウボ</t>
    </rPh>
    <rPh sb="7" eb="9">
      <t>ジュンビ</t>
    </rPh>
    <phoneticPr fontId="2"/>
  </si>
  <si>
    <t>求職活動をしている、または就職相談をしている</t>
    <rPh sb="0" eb="2">
      <t>キュウショク</t>
    </rPh>
    <rPh sb="2" eb="4">
      <t>カツドウ</t>
    </rPh>
    <rPh sb="13" eb="15">
      <t>シュウショク</t>
    </rPh>
    <rPh sb="15" eb="17">
      <t>ソウダン</t>
    </rPh>
    <phoneticPr fontId="2"/>
  </si>
  <si>
    <t>興味・関心のある仕事・業務がある</t>
    <rPh sb="0" eb="2">
      <t>キョウミ</t>
    </rPh>
    <rPh sb="3" eb="5">
      <t>カンシン</t>
    </rPh>
    <rPh sb="8" eb="10">
      <t>シゴト</t>
    </rPh>
    <rPh sb="11" eb="13">
      <t>ギョウム</t>
    </rPh>
    <phoneticPr fontId="2"/>
  </si>
  <si>
    <t>希望する仕事・業務に就くための知識や技能を持っている</t>
    <rPh sb="0" eb="2">
      <t>キボウ</t>
    </rPh>
    <rPh sb="4" eb="6">
      <t>シゴト</t>
    </rPh>
    <rPh sb="7" eb="9">
      <t>ギョウム</t>
    </rPh>
    <rPh sb="10" eb="11">
      <t>ツ</t>
    </rPh>
    <rPh sb="15" eb="17">
      <t>チシキ</t>
    </rPh>
    <rPh sb="18" eb="20">
      <t>ギノウ</t>
    </rPh>
    <rPh sb="21" eb="22">
      <t>モ</t>
    </rPh>
    <phoneticPr fontId="2"/>
  </si>
  <si>
    <t>第１回</t>
    <rPh sb="0" eb="1">
      <t>ダイ</t>
    </rPh>
    <rPh sb="2" eb="3">
      <t>カイ</t>
    </rPh>
    <phoneticPr fontId="2"/>
  </si>
  <si>
    <t>約束の時間を守り行動することができる</t>
    <phoneticPr fontId="2"/>
  </si>
  <si>
    <t>自分で目標を考え、設定することができる</t>
    <phoneticPr fontId="2"/>
  </si>
  <si>
    <t>自分の意思や気持ちをまわりの人に伝えることができる</t>
    <phoneticPr fontId="2"/>
  </si>
  <si>
    <t>以前より人と会話する機会が増えた</t>
    <phoneticPr fontId="2"/>
  </si>
  <si>
    <t>人と関わることがむずかしい</t>
    <phoneticPr fontId="2"/>
  </si>
  <si>
    <t>大勢の人と一緒に協力して作業に取組むことができる</t>
    <phoneticPr fontId="2"/>
  </si>
  <si>
    <t>その場の雰囲気に合わせて自分の感情や行動をコントロールできる</t>
    <phoneticPr fontId="2"/>
  </si>
  <si>
    <t>人の話を聞くときは聞くことに専念し、内容や気持ちを理解することができる</t>
    <phoneticPr fontId="2"/>
  </si>
  <si>
    <t>評価項目</t>
    <rPh sb="0" eb="4">
      <t>ヒョウカコウモク</t>
    </rPh>
    <phoneticPr fontId="2"/>
  </si>
  <si>
    <t>第２回</t>
    <rPh sb="0" eb="1">
      <t>ダイ</t>
    </rPh>
    <rPh sb="2" eb="3">
      <t>カイ</t>
    </rPh>
    <phoneticPr fontId="2"/>
  </si>
  <si>
    <t>第３回</t>
    <rPh sb="0" eb="1">
      <t>ダイ</t>
    </rPh>
    <rPh sb="2" eb="3">
      <t>カイ</t>
    </rPh>
    <phoneticPr fontId="2"/>
  </si>
  <si>
    <t>第４回</t>
    <rPh sb="0" eb="1">
      <t>ダイ</t>
    </rPh>
    <rPh sb="2" eb="3">
      <t>カイ</t>
    </rPh>
    <phoneticPr fontId="2"/>
  </si>
  <si>
    <t>第５回</t>
    <rPh sb="0" eb="1">
      <t>ダイ</t>
    </rPh>
    <rPh sb="2" eb="3">
      <t>カイ</t>
    </rPh>
    <phoneticPr fontId="2"/>
  </si>
  <si>
    <t>第６回</t>
    <rPh sb="0" eb="1">
      <t>ダイ</t>
    </rPh>
    <rPh sb="2" eb="3">
      <t>カイ</t>
    </rPh>
    <phoneticPr fontId="2"/>
  </si>
  <si>
    <t>第７回</t>
    <rPh sb="0" eb="1">
      <t>ダイ</t>
    </rPh>
    <rPh sb="2" eb="3">
      <t>カイ</t>
    </rPh>
    <phoneticPr fontId="2"/>
  </si>
  <si>
    <t>第８回</t>
    <rPh sb="0" eb="1">
      <t>ダイ</t>
    </rPh>
    <rPh sb="2" eb="3">
      <t>カイ</t>
    </rPh>
    <phoneticPr fontId="2"/>
  </si>
  <si>
    <t>第９回</t>
    <rPh sb="0" eb="1">
      <t>ダイ</t>
    </rPh>
    <rPh sb="2" eb="3">
      <t>カイ</t>
    </rPh>
    <phoneticPr fontId="2"/>
  </si>
  <si>
    <t>第１０回</t>
    <rPh sb="0" eb="1">
      <t>ダイ</t>
    </rPh>
    <rPh sb="3" eb="4">
      <t>カイ</t>
    </rPh>
    <phoneticPr fontId="2"/>
  </si>
  <si>
    <t>第１１回</t>
    <rPh sb="0" eb="1">
      <t>ダイ</t>
    </rPh>
    <rPh sb="3" eb="4">
      <t>カイ</t>
    </rPh>
    <phoneticPr fontId="2"/>
  </si>
  <si>
    <t>第１２回</t>
    <rPh sb="0" eb="1">
      <t>ダイ</t>
    </rPh>
    <rPh sb="3" eb="4">
      <t>カイ</t>
    </rPh>
    <phoneticPr fontId="2"/>
  </si>
  <si>
    <t>表示・印刷時刻：</t>
    <rPh sb="0" eb="2">
      <t>ヒョウジ</t>
    </rPh>
    <rPh sb="3" eb="5">
      <t>インサツ</t>
    </rPh>
    <rPh sb="5" eb="7">
      <t>ジコク</t>
    </rPh>
    <phoneticPr fontId="2"/>
  </si>
  <si>
    <t>起床・就寝時間</t>
  </si>
  <si>
    <t>食事</t>
  </si>
  <si>
    <t>約束</t>
  </si>
  <si>
    <t>事前連絡</t>
  </si>
  <si>
    <t>身体の健康</t>
  </si>
  <si>
    <t>心の健康・ストレス</t>
  </si>
  <si>
    <t>運動</t>
  </si>
  <si>
    <t>身だしなみ（入浴）</t>
  </si>
  <si>
    <t>身だしなみ（衛生）</t>
  </si>
  <si>
    <t>身だしなみ（服装）</t>
  </si>
  <si>
    <t>金銭管理</t>
  </si>
  <si>
    <t>訪問</t>
  </si>
  <si>
    <t>家族や親戚との会話</t>
  </si>
  <si>
    <t>家族や親戚への相談</t>
  </si>
  <si>
    <t>友人関係</t>
  </si>
  <si>
    <t>友人への相談</t>
  </si>
  <si>
    <t>身近な人へのあいさつ</t>
  </si>
  <si>
    <t>身近な人以外へのあいさつ</t>
  </si>
  <si>
    <t>相手からのあいさつ</t>
  </si>
  <si>
    <t>返事</t>
  </si>
  <si>
    <t>就労に向けた面談</t>
  </si>
  <si>
    <t>就労に向けた行動</t>
  </si>
  <si>
    <t>家族や親戚の理解・協力</t>
  </si>
  <si>
    <t>就労に向けた意欲（時間）</t>
  </si>
  <si>
    <t>就労に向けた意欲（日数）</t>
  </si>
  <si>
    <t>大勢との関わり</t>
  </si>
  <si>
    <t>質問・相談</t>
  </si>
  <si>
    <t>報告・連絡</t>
  </si>
  <si>
    <t>謝意</t>
  </si>
  <si>
    <t>意思表示</t>
  </si>
  <si>
    <t>言葉遣い</t>
  </si>
  <si>
    <t>聞く</t>
  </si>
  <si>
    <t>顔を見ての会話</t>
  </si>
  <si>
    <t>気遣い・気配り</t>
  </si>
  <si>
    <t>コミュニケーション</t>
  </si>
  <si>
    <t>マナー</t>
  </si>
  <si>
    <t>積極性</t>
  </si>
  <si>
    <t>組織でのチームプレー</t>
  </si>
  <si>
    <t>共同作業</t>
  </si>
  <si>
    <t>危機管理</t>
  </si>
  <si>
    <t>責任感</t>
  </si>
  <si>
    <t>口頭指示</t>
  </si>
  <si>
    <t>感情のコントロール</t>
  </si>
  <si>
    <t>作業の集中力</t>
  </si>
  <si>
    <t>作業の工夫</t>
  </si>
  <si>
    <t>作業の点検</t>
  </si>
  <si>
    <t>作業の正確性</t>
  </si>
  <si>
    <t>作業の管理</t>
  </si>
  <si>
    <t>探求心</t>
  </si>
  <si>
    <t>作業のスキル</t>
  </si>
  <si>
    <t>働く意思</t>
  </si>
  <si>
    <t>働く意欲</t>
  </si>
  <si>
    <t>働ける時間</t>
  </si>
  <si>
    <t>体調に合った働き方</t>
  </si>
  <si>
    <t>雇用形態</t>
  </si>
  <si>
    <t>勤務形態</t>
  </si>
  <si>
    <t>業種・職種</t>
  </si>
  <si>
    <t>就労に向けた準備（情報収集）</t>
  </si>
  <si>
    <t>就労に向けた準備（応募）</t>
  </si>
  <si>
    <t>各項目１－３（就労・家族関係は1-4）で入力</t>
    <rPh sb="0" eb="3">
      <t>カクコウモク</t>
    </rPh>
    <rPh sb="7" eb="9">
      <t>シュウロウ</t>
    </rPh>
    <rPh sb="10" eb="12">
      <t>カゾク</t>
    </rPh>
    <rPh sb="12" eb="14">
      <t>カンケイ</t>
    </rPh>
    <rPh sb="20" eb="22">
      <t>ニュウリョク</t>
    </rPh>
    <phoneticPr fontId="2"/>
  </si>
  <si>
    <t>基本情報</t>
    <rPh sb="0" eb="4">
      <t>キホンジョウホウ</t>
    </rPh>
    <phoneticPr fontId="2"/>
  </si>
  <si>
    <t>通院状況</t>
    <rPh sb="0" eb="2">
      <t>ツウイン</t>
    </rPh>
    <rPh sb="2" eb="4">
      <t>ジョウキョウ</t>
    </rPh>
    <phoneticPr fontId="1"/>
  </si>
  <si>
    <t>服薬状況</t>
    <rPh sb="0" eb="2">
      <t>フクヤク</t>
    </rPh>
    <rPh sb="2" eb="4">
      <t>ジョウキョウ</t>
    </rPh>
    <phoneticPr fontId="1"/>
  </si>
  <si>
    <t>通院しながらの就労</t>
    <rPh sb="0" eb="2">
      <t>ツウイン</t>
    </rPh>
    <rPh sb="7" eb="9">
      <t>シュウロウ</t>
    </rPh>
    <phoneticPr fontId="1"/>
  </si>
  <si>
    <t>その他</t>
    <rPh sb="2" eb="3">
      <t>タ</t>
    </rPh>
    <phoneticPr fontId="2"/>
  </si>
  <si>
    <t>カテゴリー</t>
    <phoneticPr fontId="2"/>
  </si>
  <si>
    <t>詳細アウトカム</t>
    <rPh sb="0" eb="2">
      <t>ショウサイ</t>
    </rPh>
    <phoneticPr fontId="2"/>
  </si>
  <si>
    <t>アウトカムの指標</t>
    <rPh sb="6" eb="8">
      <t>シヒョウ</t>
    </rPh>
    <phoneticPr fontId="2"/>
  </si>
  <si>
    <t>生活習慣の改善</t>
    <rPh sb="0" eb="2">
      <t>セイカツ</t>
    </rPh>
    <rPh sb="2" eb="4">
      <t>シュウカン</t>
    </rPh>
    <rPh sb="5" eb="7">
      <t>カイゼン</t>
    </rPh>
    <phoneticPr fontId="2"/>
  </si>
  <si>
    <t>生活リズムの改善</t>
    <rPh sb="0" eb="2">
      <t>セイカツ</t>
    </rPh>
    <rPh sb="6" eb="8">
      <t>カイゼン</t>
    </rPh>
    <phoneticPr fontId="2"/>
  </si>
  <si>
    <t>対人スキル</t>
    <rPh sb="0" eb="2">
      <t>タイジン</t>
    </rPh>
    <phoneticPr fontId="2"/>
  </si>
  <si>
    <t>心身の健康状態の改善</t>
    <rPh sb="0" eb="2">
      <t>シンシン</t>
    </rPh>
    <rPh sb="3" eb="5">
      <t>ケンコウ</t>
    </rPh>
    <rPh sb="5" eb="7">
      <t>ジョウタイ</t>
    </rPh>
    <rPh sb="8" eb="10">
      <t>カイゼン</t>
    </rPh>
    <phoneticPr fontId="2"/>
  </si>
  <si>
    <t>体力・健康の改善</t>
    <rPh sb="0" eb="2">
      <t>タイリョク</t>
    </rPh>
    <rPh sb="3" eb="5">
      <t>ケンコウ</t>
    </rPh>
    <rPh sb="6" eb="8">
      <t>カイゼン</t>
    </rPh>
    <phoneticPr fontId="2"/>
  </si>
  <si>
    <t>ストレスコントロール</t>
    <phoneticPr fontId="2"/>
  </si>
  <si>
    <t>計画性の向上</t>
    <rPh sb="0" eb="3">
      <t>ケイカクセイ</t>
    </rPh>
    <rPh sb="4" eb="6">
      <t>コウジョウ</t>
    </rPh>
    <phoneticPr fontId="2"/>
  </si>
  <si>
    <t>計画づくりや目標設定の改善</t>
    <rPh sb="0" eb="2">
      <t>ケイカク</t>
    </rPh>
    <rPh sb="6" eb="8">
      <t>モクヒョウ</t>
    </rPh>
    <rPh sb="8" eb="10">
      <t>セッテイ</t>
    </rPh>
    <rPh sb="11" eb="13">
      <t>カイゼン</t>
    </rPh>
    <phoneticPr fontId="2"/>
  </si>
  <si>
    <t>社会生活自立</t>
    <rPh sb="0" eb="2">
      <t>シャカイ</t>
    </rPh>
    <rPh sb="2" eb="4">
      <t>セイカツ</t>
    </rPh>
    <rPh sb="4" eb="6">
      <t>ジリツ</t>
    </rPh>
    <phoneticPr fontId="2"/>
  </si>
  <si>
    <t>コミュニケーション能力の向上</t>
    <rPh sb="9" eb="11">
      <t>ノウリョク</t>
    </rPh>
    <rPh sb="12" eb="14">
      <t>コウジョウ</t>
    </rPh>
    <phoneticPr fontId="2"/>
  </si>
  <si>
    <t>社会的なつながりの改善</t>
    <rPh sb="0" eb="3">
      <t>シャカイテキ</t>
    </rPh>
    <rPh sb="9" eb="11">
      <t>カイゼン</t>
    </rPh>
    <phoneticPr fontId="2"/>
  </si>
  <si>
    <t>知人・友人関係の改善</t>
    <rPh sb="0" eb="2">
      <t>チジン</t>
    </rPh>
    <rPh sb="3" eb="5">
      <t>ユウジン</t>
    </rPh>
    <rPh sb="5" eb="7">
      <t>カンケイ</t>
    </rPh>
    <rPh sb="8" eb="10">
      <t>カイゼン</t>
    </rPh>
    <phoneticPr fontId="2"/>
  </si>
  <si>
    <t>チームワーク</t>
    <phoneticPr fontId="2"/>
  </si>
  <si>
    <t>自己肯定感・自尊感情の向上</t>
    <rPh sb="0" eb="2">
      <t>ジコ</t>
    </rPh>
    <rPh sb="2" eb="4">
      <t>コウテイ</t>
    </rPh>
    <rPh sb="4" eb="5">
      <t>カン</t>
    </rPh>
    <rPh sb="6" eb="8">
      <t>ジソン</t>
    </rPh>
    <rPh sb="8" eb="10">
      <t>カンジョウ</t>
    </rPh>
    <rPh sb="11" eb="13">
      <t>コウジョウ</t>
    </rPh>
    <phoneticPr fontId="2"/>
  </si>
  <si>
    <t>就労自立</t>
    <rPh sb="0" eb="2">
      <t>シュウロウ</t>
    </rPh>
    <rPh sb="2" eb="4">
      <t>ジリツ</t>
    </rPh>
    <phoneticPr fontId="2"/>
  </si>
  <si>
    <t>就労意識の向上</t>
    <rPh sb="0" eb="2">
      <t>シュウロウ</t>
    </rPh>
    <rPh sb="2" eb="4">
      <t>イシキ</t>
    </rPh>
    <rPh sb="5" eb="7">
      <t>コウジョウ</t>
    </rPh>
    <phoneticPr fontId="2"/>
  </si>
  <si>
    <t>勤労意欲の向上</t>
    <rPh sb="0" eb="2">
      <t>キンロウ</t>
    </rPh>
    <rPh sb="2" eb="4">
      <t>イヨク</t>
    </rPh>
    <rPh sb="5" eb="7">
      <t>コウジョウ</t>
    </rPh>
    <phoneticPr fontId="2"/>
  </si>
  <si>
    <t>働く自信の向上</t>
    <rPh sb="0" eb="1">
      <t>ハタラ</t>
    </rPh>
    <rPh sb="2" eb="4">
      <t>ジシン</t>
    </rPh>
    <rPh sb="5" eb="7">
      <t>コウジョウ</t>
    </rPh>
    <phoneticPr fontId="2"/>
  </si>
  <si>
    <t>実行力の向上</t>
    <rPh sb="0" eb="3">
      <t>ジッコウリョク</t>
    </rPh>
    <rPh sb="4" eb="6">
      <t>コウジョウ</t>
    </rPh>
    <phoneticPr fontId="2"/>
  </si>
  <si>
    <t>求職活動状況の改善</t>
    <rPh sb="0" eb="2">
      <t>キュウショク</t>
    </rPh>
    <rPh sb="2" eb="4">
      <t>カツドウ</t>
    </rPh>
    <rPh sb="4" eb="6">
      <t>ジョウキョウ</t>
    </rPh>
    <rPh sb="7" eb="9">
      <t>カイゼン</t>
    </rPh>
    <phoneticPr fontId="2"/>
  </si>
  <si>
    <t>就労のための知識や技能の獲得、職業選択機会の拡大</t>
    <rPh sb="0" eb="2">
      <t>シュウロウ</t>
    </rPh>
    <rPh sb="6" eb="8">
      <t>チシキ</t>
    </rPh>
    <rPh sb="9" eb="11">
      <t>ギノウ</t>
    </rPh>
    <rPh sb="12" eb="14">
      <t>カクトク</t>
    </rPh>
    <rPh sb="15" eb="17">
      <t>ショクギョウ</t>
    </rPh>
    <rPh sb="17" eb="19">
      <t>センタク</t>
    </rPh>
    <rPh sb="19" eb="21">
      <t>キカイ</t>
    </rPh>
    <rPh sb="22" eb="24">
      <t>カクダイ</t>
    </rPh>
    <phoneticPr fontId="2"/>
  </si>
  <si>
    <t>選択機会の拡大</t>
    <rPh sb="0" eb="2">
      <t>センタク</t>
    </rPh>
    <rPh sb="2" eb="4">
      <t>キカイ</t>
    </rPh>
    <rPh sb="5" eb="7">
      <t>カクダイ</t>
    </rPh>
    <phoneticPr fontId="2"/>
  </si>
  <si>
    <t>知識や技術の向上</t>
    <rPh sb="0" eb="2">
      <t>チシキ</t>
    </rPh>
    <rPh sb="3" eb="5">
      <t>ギジュツ</t>
    </rPh>
    <rPh sb="6" eb="8">
      <t>コウジョウ</t>
    </rPh>
    <phoneticPr fontId="2"/>
  </si>
  <si>
    <t>合計</t>
    <rPh sb="0" eb="2">
      <t>ゴウケイ</t>
    </rPh>
    <phoneticPr fontId="2"/>
  </si>
  <si>
    <t>社会生活自立合計</t>
    <rPh sb="0" eb="4">
      <t>シャカイセイカツ</t>
    </rPh>
    <rPh sb="4" eb="6">
      <t>ジリツ</t>
    </rPh>
    <rPh sb="6" eb="8">
      <t>ゴウケイ</t>
    </rPh>
    <phoneticPr fontId="2"/>
  </si>
  <si>
    <t>就労自立合計</t>
    <rPh sb="0" eb="2">
      <t>シュウロウ</t>
    </rPh>
    <rPh sb="2" eb="4">
      <t>ジリツ</t>
    </rPh>
    <rPh sb="4" eb="6">
      <t>ゴウケイ</t>
    </rPh>
    <phoneticPr fontId="2"/>
  </si>
  <si>
    <t>総合計</t>
    <rPh sb="0" eb="3">
      <t>ソウゴウケイ</t>
    </rPh>
    <phoneticPr fontId="2"/>
  </si>
  <si>
    <t>日付</t>
    <rPh sb="0" eb="2">
      <t>ヒヅケ</t>
    </rPh>
    <phoneticPr fontId="2"/>
  </si>
  <si>
    <t>種別</t>
    <rPh sb="0" eb="2">
      <t>シュベツ</t>
    </rPh>
    <phoneticPr fontId="2"/>
  </si>
  <si>
    <t>期間</t>
    <rPh sb="0" eb="2">
      <t>キカン</t>
    </rPh>
    <phoneticPr fontId="2"/>
  </si>
  <si>
    <t>回数</t>
    <rPh sb="0" eb="2">
      <t>カイスウ</t>
    </rPh>
    <phoneticPr fontId="2"/>
  </si>
  <si>
    <t>支援内容</t>
    <phoneticPr fontId="2"/>
  </si>
  <si>
    <t>評価１回目</t>
    <rPh sb="0" eb="2">
      <t>ヒョウカ</t>
    </rPh>
    <rPh sb="3" eb="5">
      <t>カイメ</t>
    </rPh>
    <phoneticPr fontId="2"/>
  </si>
  <si>
    <t>評価２回目</t>
    <rPh sb="0" eb="2">
      <t>ヒョウカ</t>
    </rPh>
    <rPh sb="3" eb="5">
      <t>カイメ</t>
    </rPh>
    <phoneticPr fontId="2"/>
  </si>
  <si>
    <t>評価３回目</t>
    <rPh sb="0" eb="2">
      <t>ヒョウカ</t>
    </rPh>
    <rPh sb="3" eb="5">
      <t>カイメ</t>
    </rPh>
    <phoneticPr fontId="2"/>
  </si>
  <si>
    <t>評価４回目</t>
    <rPh sb="0" eb="2">
      <t>ヒョウカ</t>
    </rPh>
    <rPh sb="3" eb="5">
      <t>カイメ</t>
    </rPh>
    <phoneticPr fontId="2"/>
  </si>
  <si>
    <t>評価５回目</t>
    <rPh sb="0" eb="2">
      <t>ヒョウカ</t>
    </rPh>
    <rPh sb="3" eb="5">
      <t>カイメ</t>
    </rPh>
    <phoneticPr fontId="2"/>
  </si>
  <si>
    <t>評価６回目</t>
    <rPh sb="0" eb="2">
      <t>ヒョウカ</t>
    </rPh>
    <rPh sb="3" eb="5">
      <t>カイメ</t>
    </rPh>
    <phoneticPr fontId="2"/>
  </si>
  <si>
    <t>評価７回目</t>
    <rPh sb="0" eb="2">
      <t>ヒョウカ</t>
    </rPh>
    <rPh sb="3" eb="5">
      <t>カイメ</t>
    </rPh>
    <phoneticPr fontId="2"/>
  </si>
  <si>
    <t>評価８回目</t>
    <rPh sb="0" eb="2">
      <t>ヒョウカ</t>
    </rPh>
    <rPh sb="3" eb="5">
      <t>カイメ</t>
    </rPh>
    <phoneticPr fontId="2"/>
  </si>
  <si>
    <t>評価９回目</t>
    <rPh sb="0" eb="2">
      <t>ヒョウカ</t>
    </rPh>
    <rPh sb="3" eb="5">
      <t>カイメ</t>
    </rPh>
    <phoneticPr fontId="2"/>
  </si>
  <si>
    <t>評価10回目</t>
    <rPh sb="0" eb="2">
      <t>ヒョウカ</t>
    </rPh>
    <rPh sb="4" eb="6">
      <t>カイメ</t>
    </rPh>
    <phoneticPr fontId="2"/>
  </si>
  <si>
    <t>1回目</t>
    <rPh sb="1" eb="3">
      <t>カイメ</t>
    </rPh>
    <phoneticPr fontId="2"/>
  </si>
  <si>
    <t>10回目</t>
    <rPh sb="2" eb="4">
      <t>カイメ</t>
    </rPh>
    <phoneticPr fontId="2"/>
  </si>
  <si>
    <t>11回目</t>
    <rPh sb="2" eb="3">
      <t>カイ</t>
    </rPh>
    <rPh sb="3" eb="4">
      <t>メ</t>
    </rPh>
    <phoneticPr fontId="2"/>
  </si>
  <si>
    <t>12回目</t>
    <rPh sb="2" eb="4">
      <t>カイメ</t>
    </rPh>
    <phoneticPr fontId="2"/>
  </si>
  <si>
    <t>2回目</t>
    <rPh sb="1" eb="3">
      <t>カイメ</t>
    </rPh>
    <phoneticPr fontId="2"/>
  </si>
  <si>
    <t>3回目</t>
    <rPh sb="1" eb="2">
      <t>カイ</t>
    </rPh>
    <rPh sb="2" eb="3">
      <t>メ</t>
    </rPh>
    <phoneticPr fontId="2"/>
  </si>
  <si>
    <t>4回目</t>
    <rPh sb="1" eb="3">
      <t>カイメ</t>
    </rPh>
    <phoneticPr fontId="2"/>
  </si>
  <si>
    <t>5回目</t>
    <rPh sb="1" eb="2">
      <t>カイ</t>
    </rPh>
    <rPh sb="2" eb="3">
      <t>メ</t>
    </rPh>
    <phoneticPr fontId="2"/>
  </si>
  <si>
    <t>6回目</t>
    <rPh sb="1" eb="3">
      <t>カイメ</t>
    </rPh>
    <phoneticPr fontId="2"/>
  </si>
  <si>
    <t>7回目</t>
    <rPh sb="1" eb="2">
      <t>カイ</t>
    </rPh>
    <rPh sb="2" eb="3">
      <t>メ</t>
    </rPh>
    <phoneticPr fontId="2"/>
  </si>
  <si>
    <t>8回目</t>
    <rPh sb="1" eb="3">
      <t>カイメ</t>
    </rPh>
    <phoneticPr fontId="2"/>
  </si>
  <si>
    <t>9回目</t>
    <rPh sb="1" eb="2">
      <t>カイ</t>
    </rPh>
    <rPh sb="2" eb="3">
      <t>メ</t>
    </rPh>
    <phoneticPr fontId="2"/>
  </si>
  <si>
    <t>評価項目 （1-4で入力すること）</t>
    <rPh sb="0" eb="4">
      <t>ヒョウカコウモク</t>
    </rPh>
    <rPh sb="10" eb="12">
      <t>ニュウリョク</t>
    </rPh>
    <phoneticPr fontId="2"/>
  </si>
  <si>
    <t>身だしなみ</t>
    <rPh sb="0" eb="1">
      <t>ミ</t>
    </rPh>
    <phoneticPr fontId="2"/>
  </si>
  <si>
    <t>状況把握能力の向上</t>
    <rPh sb="0" eb="4">
      <t>ジョウキョウハアク</t>
    </rPh>
    <rPh sb="4" eb="6">
      <t>ノウリョク</t>
    </rPh>
    <rPh sb="7" eb="9">
      <t>コウジョウ</t>
    </rPh>
    <phoneticPr fontId="2"/>
  </si>
  <si>
    <t>本人の状況</t>
    <rPh sb="0" eb="2">
      <t>ホンニン</t>
    </rPh>
    <rPh sb="3" eb="5">
      <t>ジョウキョウ</t>
    </rPh>
    <phoneticPr fontId="2"/>
  </si>
  <si>
    <t>見立て・対応</t>
    <rPh sb="0" eb="2">
      <t>ミタ</t>
    </rPh>
    <rPh sb="4" eb="6">
      <t>タイオウ</t>
    </rPh>
    <phoneticPr fontId="2"/>
  </si>
  <si>
    <t>面談</t>
    <rPh sb="0" eb="2">
      <t>メンダン</t>
    </rPh>
    <phoneticPr fontId="2"/>
  </si>
  <si>
    <t>プログラム参加</t>
    <rPh sb="5" eb="7">
      <t>サンカ</t>
    </rPh>
    <phoneticPr fontId="2"/>
  </si>
  <si>
    <t>就労体験</t>
    <rPh sb="0" eb="2">
      <t>シュウロウ</t>
    </rPh>
    <rPh sb="2" eb="4">
      <t>タイケン</t>
    </rPh>
    <phoneticPr fontId="2"/>
  </si>
  <si>
    <t>中間的就労（雇用型）</t>
    <rPh sb="0" eb="3">
      <t>チュウカンテキ</t>
    </rPh>
    <rPh sb="3" eb="5">
      <t>シュウロウ</t>
    </rPh>
    <rPh sb="6" eb="9">
      <t>コヨウガタ</t>
    </rPh>
    <phoneticPr fontId="2"/>
  </si>
  <si>
    <t>中間的就労（非雇用型）</t>
    <rPh sb="0" eb="3">
      <t>チュウカンテキ</t>
    </rPh>
    <rPh sb="3" eb="5">
      <t>シュウロウ</t>
    </rPh>
    <rPh sb="6" eb="7">
      <t>ヒ</t>
    </rPh>
    <rPh sb="7" eb="10">
      <t>コヨウガタ</t>
    </rPh>
    <phoneticPr fontId="2"/>
  </si>
  <si>
    <t>就職</t>
    <rPh sb="0" eb="2">
      <t>シュウショク</t>
    </rPh>
    <phoneticPr fontId="2"/>
  </si>
  <si>
    <t>定着</t>
    <rPh sb="0" eb="2">
      <t>テイチャク</t>
    </rPh>
    <phoneticPr fontId="2"/>
  </si>
  <si>
    <t>就労状況</t>
    <rPh sb="0" eb="2">
      <t>シュウロウ</t>
    </rPh>
    <rPh sb="2" eb="4">
      <t>ジョウキョウ</t>
    </rPh>
    <phoneticPr fontId="2"/>
  </si>
  <si>
    <t>本人評価</t>
    <rPh sb="0" eb="2">
      <t>ホンニン</t>
    </rPh>
    <rPh sb="2" eb="4">
      <t>ヒョウカ</t>
    </rPh>
    <phoneticPr fontId="2"/>
  </si>
  <si>
    <t>起床・就寝時間が一定している</t>
  </si>
  <si>
    <t>起床・就寝時間は一定していないが、
一定にしようと努力している</t>
  </si>
  <si>
    <t>緊張や不安なことがあると
眠れないことがある</t>
  </si>
  <si>
    <t>バランスの良い食事が常にとれている</t>
  </si>
  <si>
    <t>バランスの良い食事をとろうと努力しているが、
とれていない</t>
  </si>
  <si>
    <t>偏った食事になることが多い</t>
  </si>
  <si>
    <t>決められた日時（人との約束や、面談・プログラムなど）に常に行くことができる</t>
  </si>
  <si>
    <t>決められた日時（人との約束や、面談・プログラムなど）に時々行くことができる</t>
  </si>
  <si>
    <t>人との約束や、面談・プログラムなどに欠席・遅刻する場合、常に事前連絡ができる</t>
  </si>
  <si>
    <t>人との約束や、面談・プログラムなどに欠席・遅刻する場合、時々事前連絡ができない</t>
  </si>
  <si>
    <t>人との約束や、面談・プログラムなどに欠席・遅刻する場合、事前連絡ができない</t>
  </si>
  <si>
    <t>常に良好な体調を保てている</t>
  </si>
  <si>
    <t>健康に気をつけているが、
体調を崩すことがある</t>
  </si>
  <si>
    <t>健康に気をつけておらず、たびたび体調を崩す</t>
  </si>
  <si>
    <t>不安や焦りはなく、気分も落ち込まない</t>
  </si>
  <si>
    <t>不安や焦りがあっても、気分が落ち込むほどではない</t>
  </si>
  <si>
    <t>常に不安や焦りがあり、気分が落ち込んでいる</t>
  </si>
  <si>
    <t>健康維持のための運動を習慣的に行っている</t>
  </si>
  <si>
    <t>健康維持のための運動を気が向けば行っている</t>
  </si>
  <si>
    <t>健康維持のための運動を行っていない</t>
  </si>
  <si>
    <t>入浴し、常に清潔を保つことができている</t>
  </si>
  <si>
    <t>入浴し、清潔を保とうと努力するが、時々できていないことがある</t>
  </si>
  <si>
    <t>入浴が習慣づけられておらず、清潔を保つことができていない</t>
  </si>
  <si>
    <t>髪・爪・ひげなど常に手入れができている</t>
  </si>
  <si>
    <t>髪・爪・ひげなど手入れしているが、周りから指摘されることがある</t>
  </si>
  <si>
    <t>髪・爪・ひげなど手入れができていない</t>
  </si>
  <si>
    <t>清潔で行先に合った服装が常にできている</t>
  </si>
  <si>
    <t>清潔で行先に合った服装を心掛けているが、時々できていないことがある</t>
  </si>
  <si>
    <t>清潔で行先に合った服装を意識しておらず、周りから指摘されることがある</t>
  </si>
  <si>
    <t>自分が１か月間で使える金額を把握し、その範囲内でやりくりができる</t>
  </si>
  <si>
    <t>自分が１か月間で使える金額は把握しているが、その範囲内でやりくりができない</t>
  </si>
  <si>
    <t>自分が１か月間で使える金額を把握していない</t>
  </si>
  <si>
    <t>公共の交通機関を利用し、目的地へ常に一人で行くことができる</t>
  </si>
  <si>
    <t>公共の交通機関の利用の仕方を理解しているが、目的地によっては一人で行けないことがある</t>
  </si>
  <si>
    <t>公共の交通機関の利用の仕方がわからない</t>
  </si>
  <si>
    <t>家族や親戚とは電話やメールも含め会話ができる</t>
  </si>
  <si>
    <t>家族や親戚とは電話やメールも含め会話しようとするができない</t>
  </si>
  <si>
    <t>家族や親戚とは電話やメールも含め会話したくない</t>
  </si>
  <si>
    <t>何か困ったことがあれば、家族や親戚に電話やメールも含め相談ができる</t>
    <rPh sb="0" eb="1">
      <t>ナニ</t>
    </rPh>
    <rPh sb="2" eb="3">
      <t>コマ</t>
    </rPh>
    <rPh sb="12" eb="14">
      <t>カゾク</t>
    </rPh>
    <rPh sb="15" eb="17">
      <t>シンセキ</t>
    </rPh>
    <rPh sb="18" eb="20">
      <t>デンワ</t>
    </rPh>
    <rPh sb="25" eb="26">
      <t>フク</t>
    </rPh>
    <rPh sb="27" eb="29">
      <t>ソウダン</t>
    </rPh>
    <phoneticPr fontId="1"/>
  </si>
  <si>
    <t>何か困ったことがあれば、家族や親戚に電話やメールも含め相談しようとするができない</t>
  </si>
  <si>
    <t>何か困ったことがあっても家族や親戚に相談したくない</t>
  </si>
  <si>
    <t>食事や娯楽を共にできる友人がいる</t>
  </si>
  <si>
    <t>食事や娯楽を共にできる友人がいないので、それらができる友人がほしい</t>
  </si>
  <si>
    <t>食事や娯楽を共にできる友人がほしいとは思わない</t>
  </si>
  <si>
    <t>何か困ったことがあれば、友人に電話やメールも含め相談ができる</t>
  </si>
  <si>
    <t>相談ができる友人がいれば、何か困ったことを電話やメールも含め相談したい</t>
  </si>
  <si>
    <t>何か困ったことがあっても、友人に相談したくない</t>
  </si>
  <si>
    <t>身近な人に自分から常にあいさつができる</t>
  </si>
  <si>
    <t>身近な人に自分からあいさつしようとするが、相手や場所によってはできないこともある</t>
  </si>
  <si>
    <t>身近な人に自分からあいさつができない</t>
  </si>
  <si>
    <t>身近な人以外に常に自分からあいさつができる</t>
  </si>
  <si>
    <t>身近な人以外に自分からあいさつしようとするが、相手や場所によってはできないこともある</t>
  </si>
  <si>
    <t>身近な人以外に自分からあいさつができない</t>
  </si>
  <si>
    <t>相手からあいさつされた時は、常にその場に応じたあいさつを返すことができる</t>
  </si>
  <si>
    <t>相手からあいさつされた時に、声に出さず会釈だけであいさつをしてしまうことがある</t>
  </si>
  <si>
    <t>相手からあいさつされた時に、返すことができない</t>
  </si>
  <si>
    <t>相手から呼びかけられた時は、常にその場に応じた返事ができる</t>
  </si>
  <si>
    <t>相手から呼びかけられた時に、声に出さずうなずくだけで返事をしてしまうことがある</t>
  </si>
  <si>
    <t>相手から呼びかけられた時に、返事ができない</t>
  </si>
  <si>
    <t>面談の中で常に就労に関する話ができている</t>
    <rPh sb="0" eb="2">
      <t>メンダン</t>
    </rPh>
    <rPh sb="3" eb="4">
      <t>ナカ</t>
    </rPh>
    <rPh sb="5" eb="6">
      <t>ツネ</t>
    </rPh>
    <rPh sb="7" eb="9">
      <t>シュウロウ</t>
    </rPh>
    <rPh sb="10" eb="11">
      <t>カン</t>
    </rPh>
    <rPh sb="13" eb="14">
      <t>ハナシ</t>
    </rPh>
    <phoneticPr fontId="1"/>
  </si>
  <si>
    <t>面談の中で就労に関する話になると困惑してしまう</t>
  </si>
  <si>
    <t>面談の中で就労に関すること以外の話ばかりしている</t>
  </si>
  <si>
    <t>内容を問わず、就労に向けたプログラムに参加（その日の業務に従事）することができる</t>
  </si>
  <si>
    <t>興味・関心が持てるもののみ、就労に向けたプログラムに参加（その日の業務に従事）することができる</t>
  </si>
  <si>
    <t>就労に向けたプログラムに参加（その日の業務に従事）したいと思っているができない</t>
  </si>
  <si>
    <t>就職活動（就労）に対して家族や親戚の方の理解・協力を得られている</t>
    <rPh sb="0" eb="2">
      <t>シュウショク</t>
    </rPh>
    <rPh sb="2" eb="4">
      <t>カツドウ</t>
    </rPh>
    <rPh sb="5" eb="7">
      <t>シュウロウ</t>
    </rPh>
    <rPh sb="9" eb="10">
      <t>タイ</t>
    </rPh>
    <rPh sb="12" eb="14">
      <t>カゾク</t>
    </rPh>
    <rPh sb="15" eb="17">
      <t>シンセキ</t>
    </rPh>
    <rPh sb="18" eb="19">
      <t>ホウ</t>
    </rPh>
    <rPh sb="20" eb="22">
      <t>リカイ</t>
    </rPh>
    <rPh sb="23" eb="25">
      <t>キョウリョク</t>
    </rPh>
    <rPh sb="26" eb="27">
      <t>エ</t>
    </rPh>
    <phoneticPr fontId="1"/>
  </si>
  <si>
    <t>就職活動（就労）に対して家族や親戚の方の理解・協力を得られるよう努力している</t>
  </si>
  <si>
    <t>1日6～8時間程度、就労に向けたプログラムに参加（その日の業務に従事）することができる</t>
  </si>
  <si>
    <t>1日4～6時間程度であれば、就労に向けたプログラムに参加（その日の業務に従事）することができる</t>
  </si>
  <si>
    <t>1日4時間以内であれば、就労に向けたプログラムに参加（その日の業務に従事）することができる</t>
  </si>
  <si>
    <t>週5日程度継続して、就労に向けたプログラムに参加（その日の業務に従事）することができる</t>
  </si>
  <si>
    <t>週2～3日であれば、就労に向けたプログラムに参加（その日の業務に従事）することができる</t>
  </si>
  <si>
    <t>週1日であれば、就労に向けたプログラムに参加（その日の業務に従事）することができる</t>
  </si>
  <si>
    <t>10人以上のプログラムに参加（その日の業務に従事）することができる</t>
  </si>
  <si>
    <t>10人未満のプログラムであれば参加（その日の業務に従事）することができる</t>
  </si>
  <si>
    <t>他者と一緒のプログラムには参加（その日の業務に従事）することができない</t>
  </si>
  <si>
    <t>自分から質問・相談が必要に応じてできる</t>
  </si>
  <si>
    <t>自分から質問・相談をしようと努力している</t>
  </si>
  <si>
    <t>自分から質問・相談ができない</t>
  </si>
  <si>
    <t>自分から報告・連絡が常にできる</t>
  </si>
  <si>
    <t>自分から報告・連絡をしようと努力している</t>
  </si>
  <si>
    <t>自分から報告・連絡ができない</t>
  </si>
  <si>
    <t>自分から相手に感謝の気持ちを伝えることができる</t>
  </si>
  <si>
    <t>自分から相手に感謝の気持ちを伝えようと努力している</t>
  </si>
  <si>
    <t>自分から相手に感謝の気持ちを伝えることができない</t>
  </si>
  <si>
    <t>自分の考えや思いをしっかり伝えることができる</t>
  </si>
  <si>
    <t>自分の考えや思いをしっかり伝えようと努力している</t>
  </si>
  <si>
    <t>自分の考えや思いを伝えることができない</t>
  </si>
  <si>
    <t>相手や状況に応じた適切な言葉遣いができる</t>
  </si>
  <si>
    <t>相手や状況に応じた適切な言葉遣いをしようと努力している</t>
  </si>
  <si>
    <t>相手や状況に応じた適切な言葉遣いができない</t>
  </si>
  <si>
    <t>相手の話や説明を最後まで常に聞くことができる</t>
  </si>
  <si>
    <t>相手の話や説明を最後まで聞こうと努力している</t>
  </si>
  <si>
    <t>相手の話や説明を最後まで聞くことができない</t>
  </si>
  <si>
    <t>相手の顔を見ながら会話ができる</t>
  </si>
  <si>
    <t>相手の顔を見ながら会話しようと努力している</t>
  </si>
  <si>
    <t>相手の顔を見ながら会話ができない</t>
  </si>
  <si>
    <t>相手の状況や様子に合わせて行動ができる</t>
  </si>
  <si>
    <t>相手の状況や様子に合わせて行動しようと努力している</t>
  </si>
  <si>
    <t>相手の状況や様子に合わせて行動ができない</t>
  </si>
  <si>
    <t>周りの人とコミュニケーションを取ることができる</t>
  </si>
  <si>
    <t>周りの人とコミュニケーションを取ろうと努力している</t>
  </si>
  <si>
    <t>周りの人とコミュニケーションを取ることができない</t>
  </si>
  <si>
    <t>その場に応じた身だしなみ・行動・言葉遣いが常にできている</t>
  </si>
  <si>
    <t>その場に応じた身だしなみ・行動・言葉遣いが時々できていないこともある</t>
  </si>
  <si>
    <t>その場に応じた身だしなみ・行動・言葉遣いができていない</t>
  </si>
  <si>
    <t>未経験のことや難しいことでも積極的に
常に取り組むことができる</t>
  </si>
  <si>
    <t>未経験のことや難しいことでも積極的に取り組もうと努力している</t>
  </si>
  <si>
    <t>未経験のことや難しいことだと積極的に取り組むことができない</t>
  </si>
  <si>
    <t>自分の立場を考えながらチームプレーができる</t>
  </si>
  <si>
    <t>自分の立場を考えながらチームプレーをしようと努力するができない</t>
  </si>
  <si>
    <t>自分の立場を考えながらチームプレーができない</t>
  </si>
  <si>
    <t>周りの人と役割を分担して共に
取り組むことができる</t>
  </si>
  <si>
    <t>周りの人と役割を分担して共に
取り組もうと努力するができない</t>
  </si>
  <si>
    <t>周りの人と役割を分担して共に
取り組むことができない</t>
  </si>
  <si>
    <t>危険や禁止事項及び規則等を理解し、守ることができる</t>
  </si>
  <si>
    <t>危険や禁止事項及び規則等を理解しているが、内容によっては守れないことがある</t>
  </si>
  <si>
    <t>危険や禁止事項及び規則等を理解できず、守れないことがある</t>
  </si>
  <si>
    <t>任されたことを最後までやり遂げることができる</t>
  </si>
  <si>
    <t>任されたことを最後までやり遂げようと努力している</t>
  </si>
  <si>
    <t>任されたことを最後までやり遂げることができない</t>
  </si>
  <si>
    <t>口頭での指示を常に理解できる</t>
  </si>
  <si>
    <t>口頭での指示を時々理解できない</t>
  </si>
  <si>
    <t>口頭での指示が理解できない</t>
  </si>
  <si>
    <t>無視・反発・拒否せず、指示や注意を
常に受け入れることができる</t>
  </si>
  <si>
    <t>指示や注意を受け入れられていないことが時々ある</t>
  </si>
  <si>
    <t>指示や注意を受け入れられない</t>
  </si>
  <si>
    <t>集中して作業に常に取り組むことができる</t>
  </si>
  <si>
    <t>集中して作業に取り組めないことが時々ある</t>
  </si>
  <si>
    <t>集中して作業に取り組むことができない</t>
  </si>
  <si>
    <t>作業を効率的に進められるように、工夫している</t>
  </si>
  <si>
    <t>作業を効率的に進められるように、工夫しようと努力している</t>
  </si>
  <si>
    <t>作業を効率的に進めることを考えていない</t>
  </si>
  <si>
    <t>点検を常に意識しながら行っている</t>
  </si>
  <si>
    <t>点検を怠ってミスをしてしまうことが時々ある</t>
  </si>
  <si>
    <t>点検を行っていない</t>
  </si>
  <si>
    <t>ミスなく正確に作業を行うことができる</t>
  </si>
  <si>
    <t>ミスはあるが正確に作業を行えるよう努力している</t>
  </si>
  <si>
    <t>ミスが多く正確に作業することができない</t>
  </si>
  <si>
    <t>定められた時間・期間内に作業を常に終えることができる</t>
  </si>
  <si>
    <t>定められた時間・期間内に作業を終えられていないことが時々ある</t>
  </si>
  <si>
    <t>定められた時間・期間内に作業が終えられない</t>
  </si>
  <si>
    <t>上手くいかないことに対して、原因をつきとめ、次に活かすことができる</t>
  </si>
  <si>
    <t>上手くいかないことに対して、原因をつきとめらるが、次に活かすことができない</t>
  </si>
  <si>
    <t>上手くいかないことに対して、原因をつきとめられない</t>
  </si>
  <si>
    <t>作業を繰り返すことでスキルが向上した</t>
  </si>
  <si>
    <t>作業を繰り返すことでスキルが向上するよう努力している</t>
  </si>
  <si>
    <t>作業を繰り返してもスキルが向上しない</t>
  </si>
  <si>
    <t>働こうとする意思がある</t>
  </si>
  <si>
    <t>働こうとする意思があまりない</t>
  </si>
  <si>
    <t>働こうとする意思がない</t>
  </si>
  <si>
    <t>今すぐに働ける（今の仕事を続けられる）と常に思っている</t>
  </si>
  <si>
    <t>今すぐに働ける（今の仕事を続けられる）と思っているが、不安の方が大きい</t>
  </si>
  <si>
    <t>今すぐに働ける（今の仕事を続けられる）と思っていない</t>
  </si>
  <si>
    <t>長期でも継続して1日6時間以上働くことが常にできる</t>
  </si>
  <si>
    <t>単発であれば1日6時間以上働くことが常にできる</t>
  </si>
  <si>
    <t>長期でも単発でも1日6時間未満であれば働くことができる</t>
  </si>
  <si>
    <t>自分の体調に合った働き方ができる</t>
  </si>
  <si>
    <t>自分の体調に合った働き方ができない</t>
  </si>
  <si>
    <t>自分の体調がよく理解できていない</t>
  </si>
  <si>
    <t>正社員・正社員以外・パートアルバイトといった働き方が決まっている</t>
  </si>
  <si>
    <t>正社員・正社員以外・パートアルバイトといった働き方を考えているが、まとまっていない</t>
  </si>
  <si>
    <t>正社員・正社員以外・パートアルバイトといった働き方を考えていない</t>
  </si>
  <si>
    <t>勤務時間・休日・賃金・勤務地など働く際の条件が決まっている</t>
  </si>
  <si>
    <t>勤務時間・休日・賃金・勤務地など働く際の条件を考えているが、まとまっていない</t>
  </si>
  <si>
    <t>勤務時間・休日・賃金・勤務地など働く際の条件を考えていない</t>
  </si>
  <si>
    <t>希望する業種・職種が定まっている</t>
  </si>
  <si>
    <t>希望する業種・職種が検討しているが、定まっていない</t>
  </si>
  <si>
    <t>希望する業種・職種について検討していない</t>
  </si>
  <si>
    <t>希望する仕事を決めるために（従事している仕事に）必要な情報・資料を自分で集めることができる</t>
  </si>
  <si>
    <t>希望する仕事を決めるために（従事している仕事に）必要な情報・資料を自分で集めようと努力している</t>
  </si>
  <si>
    <t>希望する仕事を決めるために（従事している仕事に）必要な情報・資料を自分で集めていない</t>
  </si>
  <si>
    <t>応募する準備（書類作成・自己PR作成・面接対策・試験対策など）がすべて整っている</t>
  </si>
  <si>
    <t>応募する準備（書類作成・自己PR作成・面接対策・試験対策など）が一部整っていないが、整えようと努力している</t>
  </si>
  <si>
    <t>応募する準備（書類作成・自己PR作成・面接対策・試験対策など）が整っていない</t>
  </si>
  <si>
    <t>通院状況</t>
  </si>
  <si>
    <t>決められたとおりに通院できている</t>
  </si>
  <si>
    <t>決められたとおりに通院しようとするが、時々できていない</t>
  </si>
  <si>
    <t>決められたとおりに通院できていない</t>
  </si>
  <si>
    <t>服薬状況</t>
  </si>
  <si>
    <t>決められたとおりに服薬できている</t>
  </si>
  <si>
    <t>決められたとおりに服薬しようとするが、時々できていない</t>
  </si>
  <si>
    <t>決められたとおりに服薬できていない</t>
  </si>
  <si>
    <t>通院しながらの就労</t>
  </si>
  <si>
    <t>働くことについて医師から条件なく可能と言われている</t>
  </si>
  <si>
    <t>働くことについて医師から条件を付けられている</t>
  </si>
  <si>
    <t>働くことについて医師から禁止されている</t>
  </si>
  <si>
    <t>□</t>
  </si>
  <si>
    <t>家族や親戚がいないため該当する項目なし</t>
  </si>
  <si>
    <t>現在、週２０時間以上の雇用形態で就労しているため該当する項目なし</t>
  </si>
  <si>
    <t>就職活動（就労）に対して家族や親戚の方の理解・協力を得られていない</t>
  </si>
  <si>
    <t>生　　活　　習　　慣</t>
    <rPh sb="0" eb="1">
      <t>セイ</t>
    </rPh>
    <rPh sb="3" eb="4">
      <t>カツ</t>
    </rPh>
    <rPh sb="6" eb="7">
      <t>シュウ</t>
    </rPh>
    <rPh sb="9" eb="10">
      <t>カン</t>
    </rPh>
    <phoneticPr fontId="2"/>
  </si>
  <si>
    <t>対人スキル</t>
    <rPh sb="0" eb="5">
      <t>タイジン</t>
    </rPh>
    <phoneticPr fontId="2"/>
  </si>
  <si>
    <t>就労に向けた意識</t>
    <rPh sb="0" eb="2">
      <t>シュウロウ</t>
    </rPh>
    <rPh sb="3" eb="4">
      <t>ム</t>
    </rPh>
    <rPh sb="6" eb="8">
      <t>イシキ</t>
    </rPh>
    <phoneticPr fontId="2"/>
  </si>
  <si>
    <t>作業スキル</t>
    <rPh sb="0" eb="2">
      <t>サギョウ</t>
    </rPh>
    <phoneticPr fontId="2"/>
  </si>
  <si>
    <t>働く意欲</t>
    <rPh sb="0" eb="1">
      <t>ハタラ</t>
    </rPh>
    <rPh sb="2" eb="4">
      <t>イヨク</t>
    </rPh>
    <phoneticPr fontId="2"/>
  </si>
  <si>
    <t>働き方の整理</t>
    <rPh sb="0" eb="1">
      <t>ハタラ</t>
    </rPh>
    <rPh sb="2" eb="3">
      <t>カタ</t>
    </rPh>
    <rPh sb="4" eb="6">
      <t>セイリ</t>
    </rPh>
    <phoneticPr fontId="2"/>
  </si>
  <si>
    <t>決められた日時（人との約束や、面談・プログラムなど）に行くことができない</t>
    <phoneticPr fontId="2"/>
  </si>
  <si>
    <t>生年月日</t>
    <rPh sb="0" eb="4">
      <t>セイネンガッピ</t>
    </rPh>
    <phoneticPr fontId="2"/>
  </si>
  <si>
    <t>aa</t>
    <phoneticPr fontId="2"/>
  </si>
  <si>
    <t>就労中</t>
    <rPh sb="0" eb="2">
      <t>シュウロウ</t>
    </rPh>
    <rPh sb="2" eb="3">
      <t>ナカ</t>
    </rPh>
    <phoneticPr fontId="2"/>
  </si>
  <si>
    <t>無職</t>
    <rPh sb="0" eb="2">
      <t>ムショク</t>
    </rPh>
    <phoneticPr fontId="2"/>
  </si>
  <si>
    <t>生年月日</t>
    <rPh sb="0" eb="4">
      <t>セイネ</t>
    </rPh>
    <phoneticPr fontId="2"/>
  </si>
  <si>
    <t>評価の分類</t>
    <rPh sb="0" eb="2">
      <t>ヒョウカ</t>
    </rPh>
    <rPh sb="3" eb="5">
      <t>ブンルイ</t>
    </rPh>
    <phoneticPr fontId="2"/>
  </si>
  <si>
    <t>評価の詳細</t>
    <rPh sb="0" eb="2">
      <t>ヒョウカ</t>
    </rPh>
    <rPh sb="3" eb="5">
      <t>ショウサイ</t>
    </rPh>
    <phoneticPr fontId="2"/>
  </si>
  <si>
    <t>評価の指標</t>
    <rPh sb="0" eb="2">
      <t>ヒョウカ</t>
    </rPh>
    <rPh sb="3" eb="5">
      <t>シヒョウ</t>
    </rPh>
    <phoneticPr fontId="2"/>
  </si>
  <si>
    <t>日常生活自立</t>
    <rPh sb="0" eb="2">
      <t>ニチジョウ</t>
    </rPh>
    <rPh sb="2" eb="4">
      <t>セイカツ</t>
    </rPh>
    <rPh sb="4" eb="6">
      <t>ジリツ</t>
    </rPh>
    <phoneticPr fontId="2"/>
  </si>
  <si>
    <t>ストレスコントロール</t>
  </si>
  <si>
    <t>日常生活自立合計</t>
    <rPh sb="0" eb="4">
      <t>ニチジョウセイカツ</t>
    </rPh>
    <rPh sb="4" eb="6">
      <t>ジリツ</t>
    </rPh>
    <rPh sb="6" eb="8">
      <t>ゴウケイ</t>
    </rPh>
    <phoneticPr fontId="2"/>
  </si>
  <si>
    <t>継続して通院・服薬している場合のみ各項目１－３で入力</t>
    <rPh sb="0" eb="2">
      <t>ケイゾク</t>
    </rPh>
    <rPh sb="4" eb="6">
      <t>ツウイン</t>
    </rPh>
    <rPh sb="7" eb="9">
      <t>フクヤク</t>
    </rPh>
    <rPh sb="13" eb="15">
      <t>バアイ</t>
    </rPh>
    <rPh sb="17" eb="20">
      <t>カクコウモク</t>
    </rPh>
    <rPh sb="24" eb="26">
      <t>ニュウリョク</t>
    </rPh>
    <phoneticPr fontId="2"/>
  </si>
  <si>
    <t>通院服薬している方のみ</t>
    <phoneticPr fontId="2"/>
  </si>
  <si>
    <t>当てはまるものに☑をつけてください　（継続して通院服薬している方のみ）</t>
    <rPh sb="0" eb="1">
      <t>ア</t>
    </rPh>
    <rPh sb="19" eb="21">
      <t>ケイゾク</t>
    </rPh>
    <rPh sb="23" eb="25">
      <t>ツウイン</t>
    </rPh>
    <rPh sb="25" eb="27">
      <t>フクヤク</t>
    </rPh>
    <rPh sb="31" eb="32">
      <t>カタ</t>
    </rPh>
    <phoneticPr fontId="1"/>
  </si>
  <si>
    <t>当てはまるものに☑をつけてください</t>
    <phoneticPr fontId="2"/>
  </si>
  <si>
    <t>食事</t>
    <rPh sb="0" eb="2">
      <t>ショクジ</t>
    </rPh>
    <phoneticPr fontId="2"/>
  </si>
  <si>
    <t>s</t>
    <phoneticPr fontId="2"/>
  </si>
  <si>
    <t>u</t>
    <phoneticPr fontId="2"/>
  </si>
  <si>
    <t>w</t>
    <phoneticPr fontId="2"/>
  </si>
  <si>
    <t>y</t>
    <phoneticPr fontId="2"/>
  </si>
  <si>
    <t>ac</t>
    <phoneticPr fontId="2"/>
  </si>
  <si>
    <t>項目</t>
    <rPh sb="0" eb="2">
      <t>コウモク</t>
    </rPh>
    <phoneticPr fontId="2"/>
  </si>
  <si>
    <t>通常点</t>
    <rPh sb="0" eb="2">
      <t>ツウジョウ</t>
    </rPh>
    <rPh sb="2" eb="3">
      <t>テン</t>
    </rPh>
    <phoneticPr fontId="2"/>
  </si>
  <si>
    <t>トータル(59)</t>
    <phoneticPr fontId="2"/>
  </si>
  <si>
    <t>１００点
換算</t>
    <rPh sb="3" eb="4">
      <t>テン</t>
    </rPh>
    <rPh sb="5" eb="7">
      <t>カンザン</t>
    </rPh>
    <phoneticPr fontId="2"/>
  </si>
  <si>
    <t>トータル</t>
  </si>
  <si>
    <t>日常生活自立(20)</t>
    <rPh sb="0" eb="2">
      <t>ニチジョウ</t>
    </rPh>
    <rPh sb="2" eb="4">
      <t>セイカツ</t>
    </rPh>
    <rPh sb="4" eb="6">
      <t>ジリツ</t>
    </rPh>
    <phoneticPr fontId="2"/>
  </si>
  <si>
    <t>結果グラフ</t>
    <rPh sb="0" eb="2">
      <t>ケッカ</t>
    </rPh>
    <phoneticPr fontId="2"/>
  </si>
  <si>
    <t>社会生活自立(20)</t>
    <rPh sb="0" eb="2">
      <t>シャカイ</t>
    </rPh>
    <rPh sb="2" eb="4">
      <t>セイカツ</t>
    </rPh>
    <rPh sb="4" eb="6">
      <t>ジリツ</t>
    </rPh>
    <phoneticPr fontId="2"/>
  </si>
  <si>
    <t>就労自立(19)</t>
    <rPh sb="0" eb="2">
      <t>シュウロウ</t>
    </rPh>
    <rPh sb="2" eb="4">
      <t>ジリツ</t>
    </rPh>
    <phoneticPr fontId="2"/>
  </si>
  <si>
    <t>KPSビジュアライズ　ツール</t>
    <phoneticPr fontId="2"/>
  </si>
  <si>
    <t>結果表示・支援記録記入フォーム</t>
    <rPh sb="0" eb="2">
      <t>ケッカ</t>
    </rPh>
    <rPh sb="2" eb="4">
      <t>ヒョウジ</t>
    </rPh>
    <rPh sb="5" eb="7">
      <t>シエン</t>
    </rPh>
    <rPh sb="7" eb="9">
      <t>キロク</t>
    </rPh>
    <rPh sb="9" eb="11">
      <t>キニュウ</t>
    </rPh>
    <phoneticPr fontId="2"/>
  </si>
  <si>
    <t>無職</t>
    <rPh sb="0" eb="2">
      <t>ムショク</t>
    </rPh>
    <phoneticPr fontId="20"/>
  </si>
  <si>
    <t>面談</t>
    <rPh sb="0" eb="2">
      <t>メンダン</t>
    </rPh>
    <phoneticPr fontId="20"/>
  </si>
  <si>
    <t>2019/9/10</t>
    <phoneticPr fontId="20"/>
  </si>
  <si>
    <t>1回</t>
    <rPh sb="1" eb="2">
      <t>カイ</t>
    </rPh>
    <phoneticPr fontId="20"/>
  </si>
  <si>
    <t>初回の来所。</t>
    <rPh sb="0" eb="2">
      <t>ショカイ</t>
    </rPh>
    <rPh sb="3" eb="4">
      <t>ライ</t>
    </rPh>
    <rPh sb="4" eb="5">
      <t>ショ</t>
    </rPh>
    <phoneticPr fontId="20"/>
  </si>
  <si>
    <t>2019/10/24</t>
    <phoneticPr fontId="20"/>
  </si>
  <si>
    <t>2019/11/30</t>
    <phoneticPr fontId="20"/>
  </si>
  <si>
    <t>評価１回目</t>
    <rPh sb="0" eb="2">
      <t>ヒョウカ</t>
    </rPh>
    <rPh sb="3" eb="5">
      <t>カイメ</t>
    </rPh>
    <phoneticPr fontId="20"/>
  </si>
  <si>
    <t>2019/12/25</t>
    <phoneticPr fontId="20"/>
  </si>
  <si>
    <t>評価２回目</t>
    <rPh sb="0" eb="2">
      <t>ヒョウカ</t>
    </rPh>
    <rPh sb="3" eb="5">
      <t>カイメ</t>
    </rPh>
    <phoneticPr fontId="20"/>
  </si>
  <si>
    <t>2020/1/30</t>
    <phoneticPr fontId="20"/>
  </si>
  <si>
    <t>評価３回目</t>
    <rPh sb="0" eb="2">
      <t>ヒョウカ</t>
    </rPh>
    <rPh sb="3" eb="5">
      <t>カイメ</t>
    </rPh>
    <phoneticPr fontId="20"/>
  </si>
  <si>
    <t>就労経験がなく、昼夜逆転しており生活リズムも整っていない。人と関わることが苦手である。やりたいことも決まっておらず、考えたこともない。今後生活リズムを整え、働き方の整理を進めていく。</t>
    <rPh sb="0" eb="2">
      <t>シュウロウ</t>
    </rPh>
    <rPh sb="2" eb="4">
      <t>ケイケン</t>
    </rPh>
    <rPh sb="8" eb="10">
      <t>チュウヤ</t>
    </rPh>
    <rPh sb="10" eb="12">
      <t>ギャクテン</t>
    </rPh>
    <rPh sb="16" eb="18">
      <t>セイカツ</t>
    </rPh>
    <rPh sb="22" eb="23">
      <t>トトノ</t>
    </rPh>
    <rPh sb="29" eb="30">
      <t>ヒト</t>
    </rPh>
    <rPh sb="31" eb="32">
      <t>カカ</t>
    </rPh>
    <rPh sb="37" eb="39">
      <t>ニガテ</t>
    </rPh>
    <rPh sb="50" eb="51">
      <t>キ</t>
    </rPh>
    <rPh sb="58" eb="59">
      <t>カンガ</t>
    </rPh>
    <rPh sb="67" eb="69">
      <t>コンゴ</t>
    </rPh>
    <rPh sb="69" eb="71">
      <t>セイカツ</t>
    </rPh>
    <rPh sb="75" eb="76">
      <t>トトノ</t>
    </rPh>
    <rPh sb="78" eb="79">
      <t>ハタラ</t>
    </rPh>
    <rPh sb="80" eb="81">
      <t>カタ</t>
    </rPh>
    <rPh sb="82" eb="84">
      <t>セイリ</t>
    </rPh>
    <rPh sb="85" eb="86">
      <t>スス</t>
    </rPh>
    <phoneticPr fontId="2"/>
  </si>
  <si>
    <t>なし</t>
    <phoneticPr fontId="2"/>
  </si>
  <si>
    <t>男</t>
    <rPh sb="0" eb="1">
      <t>オトコ</t>
    </rPh>
    <phoneticPr fontId="2"/>
  </si>
  <si>
    <t>大卒</t>
    <rPh sb="0" eb="2">
      <t>ダイソツ</t>
    </rPh>
    <phoneticPr fontId="2"/>
  </si>
  <si>
    <t>生活困窮者自立支援制度</t>
    <rPh sb="0" eb="2">
      <t>セイカツ</t>
    </rPh>
    <rPh sb="2" eb="5">
      <t>コンキュウシャ</t>
    </rPh>
    <rPh sb="5" eb="7">
      <t>ジリツ</t>
    </rPh>
    <rPh sb="7" eb="9">
      <t>シエン</t>
    </rPh>
    <rPh sb="9" eb="11">
      <t>セイド</t>
    </rPh>
    <phoneticPr fontId="2"/>
  </si>
  <si>
    <t>単身</t>
    <rPh sb="0" eb="2">
      <t>タンシン</t>
    </rPh>
    <phoneticPr fontId="2"/>
  </si>
  <si>
    <t>初回来所。コミュニケーションが苦手で話せるが会話が続かない。外出することもほとんどなく、たまにコンビニに買い物に行くぐらい。寝たいときに寝て、食べたいときに食べるという生活を送っている。アルバイトの経験もなく、働くことへのイメージがわかない。</t>
    <rPh sb="0" eb="2">
      <t>ショカイ</t>
    </rPh>
    <rPh sb="2" eb="3">
      <t>ライ</t>
    </rPh>
    <rPh sb="3" eb="4">
      <t>ショ</t>
    </rPh>
    <rPh sb="15" eb="17">
      <t>ニガテ</t>
    </rPh>
    <rPh sb="18" eb="19">
      <t>ハナ</t>
    </rPh>
    <rPh sb="22" eb="24">
      <t>カイワ</t>
    </rPh>
    <rPh sb="25" eb="26">
      <t>ツヅ</t>
    </rPh>
    <rPh sb="30" eb="32">
      <t>ガイシュツ</t>
    </rPh>
    <rPh sb="52" eb="53">
      <t>カ</t>
    </rPh>
    <rPh sb="54" eb="55">
      <t>モノ</t>
    </rPh>
    <rPh sb="56" eb="57">
      <t>イ</t>
    </rPh>
    <rPh sb="62" eb="63">
      <t>ネ</t>
    </rPh>
    <rPh sb="68" eb="69">
      <t>ネ</t>
    </rPh>
    <rPh sb="71" eb="72">
      <t>タ</t>
    </rPh>
    <rPh sb="78" eb="79">
      <t>タ</t>
    </rPh>
    <rPh sb="84" eb="86">
      <t>セイカツ</t>
    </rPh>
    <rPh sb="87" eb="88">
      <t>オク</t>
    </rPh>
    <rPh sb="99" eb="101">
      <t>ケイケン</t>
    </rPh>
    <rPh sb="105" eb="106">
      <t>ハタラ</t>
    </rPh>
    <phoneticPr fontId="2"/>
  </si>
  <si>
    <t>生活リズムが乱れているので、夜寝て、朝起きるようにし、食事もとるように提案する。
そのためにも日中の外出をすすめた。次回　10/24　10：00～（朝起きれるように）</t>
    <rPh sb="0" eb="2">
      <t>セイカツ</t>
    </rPh>
    <rPh sb="6" eb="7">
      <t>ミダ</t>
    </rPh>
    <rPh sb="14" eb="15">
      <t>ヨル</t>
    </rPh>
    <rPh sb="15" eb="16">
      <t>ネ</t>
    </rPh>
    <rPh sb="18" eb="19">
      <t>アサ</t>
    </rPh>
    <rPh sb="19" eb="20">
      <t>オ</t>
    </rPh>
    <rPh sb="27" eb="29">
      <t>ショクジ</t>
    </rPh>
    <rPh sb="35" eb="37">
      <t>テイアン</t>
    </rPh>
    <rPh sb="47" eb="49">
      <t>ニッチュウ</t>
    </rPh>
    <rPh sb="50" eb="52">
      <t>ガイシュツ</t>
    </rPh>
    <rPh sb="58" eb="60">
      <t>ジカイ</t>
    </rPh>
    <rPh sb="74" eb="75">
      <t>アサ</t>
    </rPh>
    <rPh sb="75" eb="76">
      <t>オ</t>
    </rPh>
    <phoneticPr fontId="2"/>
  </si>
  <si>
    <t>２回目の来所。相変わらず生活リズムは乱れている。何かがあって寝れないのではなく、眠たくないので何かをし始めてしまってそのまま寝れない。外出も少しは増やしているが近くのコンビニに行く程度。</t>
    <rPh sb="1" eb="3">
      <t>カイメ</t>
    </rPh>
    <rPh sb="4" eb="5">
      <t>ライ</t>
    </rPh>
    <rPh sb="5" eb="6">
      <t>ショ</t>
    </rPh>
    <rPh sb="7" eb="9">
      <t>アイカ</t>
    </rPh>
    <rPh sb="12" eb="14">
      <t>セイカツ</t>
    </rPh>
    <rPh sb="18" eb="19">
      <t>ミダ</t>
    </rPh>
    <rPh sb="24" eb="25">
      <t>ナニ</t>
    </rPh>
    <rPh sb="30" eb="31">
      <t>ネ</t>
    </rPh>
    <rPh sb="40" eb="41">
      <t>ネム</t>
    </rPh>
    <rPh sb="47" eb="48">
      <t>ナニ</t>
    </rPh>
    <rPh sb="51" eb="52">
      <t>ハジ</t>
    </rPh>
    <rPh sb="62" eb="63">
      <t>ネ</t>
    </rPh>
    <rPh sb="67" eb="69">
      <t>ガイシュツ</t>
    </rPh>
    <rPh sb="70" eb="71">
      <t>スコ</t>
    </rPh>
    <rPh sb="73" eb="74">
      <t>フ</t>
    </rPh>
    <rPh sb="80" eb="81">
      <t>チカ</t>
    </rPh>
    <rPh sb="88" eb="89">
      <t>イ</t>
    </rPh>
    <rPh sb="90" eb="92">
      <t>テイド</t>
    </rPh>
    <phoneticPr fontId="2"/>
  </si>
  <si>
    <t>遅刻せずに来所していたが、時折あくびを我慢していたり、眠たそうであった。相変わらず会話にならず、返事を返すくらいのやりとり。今後も生活リズムを整え、働き方の整理を進めていく。
次回　11/30　10：00～</t>
    <rPh sb="0" eb="2">
      <t>チコク</t>
    </rPh>
    <rPh sb="5" eb="6">
      <t>ライ</t>
    </rPh>
    <rPh sb="6" eb="7">
      <t>ショ</t>
    </rPh>
    <rPh sb="13" eb="15">
      <t>トキオリ</t>
    </rPh>
    <rPh sb="19" eb="21">
      <t>ガマン</t>
    </rPh>
    <rPh sb="27" eb="28">
      <t>ネム</t>
    </rPh>
    <rPh sb="36" eb="38">
      <t>アイカ</t>
    </rPh>
    <rPh sb="41" eb="43">
      <t>カイワ</t>
    </rPh>
    <rPh sb="48" eb="50">
      <t>ヘンジ</t>
    </rPh>
    <rPh sb="51" eb="52">
      <t>カエ</t>
    </rPh>
    <rPh sb="62" eb="64">
      <t>コンゴ</t>
    </rPh>
    <rPh sb="65" eb="67">
      <t>セイカツ</t>
    </rPh>
    <rPh sb="71" eb="72">
      <t>トトノ</t>
    </rPh>
    <rPh sb="74" eb="75">
      <t>ハタラ</t>
    </rPh>
    <rPh sb="76" eb="77">
      <t>カタ</t>
    </rPh>
    <rPh sb="78" eb="80">
      <t>セイリ</t>
    </rPh>
    <rPh sb="81" eb="82">
      <t>スス</t>
    </rPh>
    <rPh sb="88" eb="90">
      <t>ジカイ</t>
    </rPh>
    <phoneticPr fontId="2"/>
  </si>
  <si>
    <t>３回目の来所。決まった時間に起きる必要がないので決まった時間に寝ないのだと思う。何かすることがあれば起きることはできるが、毎日はしんどい。</t>
    <rPh sb="1" eb="3">
      <t>カイメ</t>
    </rPh>
    <rPh sb="4" eb="5">
      <t>ライ</t>
    </rPh>
    <rPh sb="5" eb="6">
      <t>ショ</t>
    </rPh>
    <rPh sb="7" eb="8">
      <t>キ</t>
    </rPh>
    <rPh sb="11" eb="13">
      <t>ジカン</t>
    </rPh>
    <rPh sb="14" eb="15">
      <t>オ</t>
    </rPh>
    <rPh sb="17" eb="19">
      <t>ヒツヨウ</t>
    </rPh>
    <rPh sb="24" eb="25">
      <t>キ</t>
    </rPh>
    <rPh sb="28" eb="30">
      <t>ジカン</t>
    </rPh>
    <rPh sb="31" eb="32">
      <t>ネ</t>
    </rPh>
    <rPh sb="37" eb="38">
      <t>オモ</t>
    </rPh>
    <rPh sb="40" eb="41">
      <t>ナニ</t>
    </rPh>
    <rPh sb="50" eb="51">
      <t>オ</t>
    </rPh>
    <rPh sb="61" eb="63">
      <t>マイニチ</t>
    </rPh>
    <phoneticPr fontId="2"/>
  </si>
  <si>
    <t>朝起きて何かする習慣をつけることを提案する。散歩など体を動かすことなど。次回　12/25　10：00～</t>
    <rPh sb="0" eb="1">
      <t>アサ</t>
    </rPh>
    <rPh sb="1" eb="2">
      <t>オ</t>
    </rPh>
    <rPh sb="4" eb="5">
      <t>ナニ</t>
    </rPh>
    <rPh sb="8" eb="10">
      <t>シュウカン</t>
    </rPh>
    <rPh sb="17" eb="19">
      <t>テイアン</t>
    </rPh>
    <rPh sb="22" eb="24">
      <t>サンポ</t>
    </rPh>
    <rPh sb="26" eb="27">
      <t>カラダ</t>
    </rPh>
    <rPh sb="28" eb="29">
      <t>ウゴ</t>
    </rPh>
    <rPh sb="36" eb="38">
      <t>ジカイ</t>
    </rPh>
    <phoneticPr fontId="2"/>
  </si>
  <si>
    <t>評価１回目。全体的に低いスコアになっている。
GN25では1か2にしかマークがついていない。
TS59では金銭管理、家族親戚の理解協力の項目が最高点であるが他は低い評価になっている。
本人と支援員の評価の差はほとんどなく自分を正しく認識できている様子。</t>
    <rPh sb="0" eb="2">
      <t>ヒョウカ</t>
    </rPh>
    <rPh sb="3" eb="5">
      <t>カイメ</t>
    </rPh>
    <rPh sb="6" eb="9">
      <t>ゼンタイテキ</t>
    </rPh>
    <rPh sb="10" eb="11">
      <t>ヒク</t>
    </rPh>
    <rPh sb="53" eb="55">
      <t>キンセン</t>
    </rPh>
    <rPh sb="55" eb="57">
      <t>カンリ</t>
    </rPh>
    <rPh sb="58" eb="60">
      <t>カゾク</t>
    </rPh>
    <rPh sb="60" eb="62">
      <t>シンセキ</t>
    </rPh>
    <rPh sb="63" eb="65">
      <t>リカイ</t>
    </rPh>
    <rPh sb="65" eb="67">
      <t>キョウリョク</t>
    </rPh>
    <rPh sb="68" eb="70">
      <t>コウモク</t>
    </rPh>
    <rPh sb="71" eb="74">
      <t>サイコウテン</t>
    </rPh>
    <rPh sb="78" eb="79">
      <t>ホカ</t>
    </rPh>
    <rPh sb="80" eb="81">
      <t>ヒク</t>
    </rPh>
    <rPh sb="82" eb="84">
      <t>ヒョウカ</t>
    </rPh>
    <rPh sb="92" eb="94">
      <t>ホンニン</t>
    </rPh>
    <rPh sb="95" eb="97">
      <t>シエン</t>
    </rPh>
    <rPh sb="97" eb="98">
      <t>イン</t>
    </rPh>
    <rPh sb="99" eb="101">
      <t>ヒョウカ</t>
    </rPh>
    <rPh sb="102" eb="103">
      <t>サ</t>
    </rPh>
    <rPh sb="110" eb="112">
      <t>ジブン</t>
    </rPh>
    <rPh sb="113" eb="114">
      <t>タダ</t>
    </rPh>
    <rPh sb="116" eb="118">
      <t>ニンシキ</t>
    </rPh>
    <rPh sb="123" eb="125">
      <t>ヨウス</t>
    </rPh>
    <phoneticPr fontId="2"/>
  </si>
  <si>
    <t>４回目の来所。就寝起床時間は相変わらずバラバラ。朝起きたときは散歩を兼ねてコンビニに行くようにしている。朝から起きるためにアルバイトでも始めるべきなのかと考えている。</t>
    <rPh sb="1" eb="3">
      <t>カイメ</t>
    </rPh>
    <rPh sb="4" eb="5">
      <t>ライ</t>
    </rPh>
    <rPh sb="5" eb="6">
      <t>ショ</t>
    </rPh>
    <rPh sb="7" eb="9">
      <t>シュウシン</t>
    </rPh>
    <rPh sb="9" eb="11">
      <t>キショウ</t>
    </rPh>
    <rPh sb="11" eb="13">
      <t>ジカン</t>
    </rPh>
    <rPh sb="14" eb="16">
      <t>アイカ</t>
    </rPh>
    <rPh sb="24" eb="25">
      <t>アサ</t>
    </rPh>
    <rPh sb="25" eb="26">
      <t>オ</t>
    </rPh>
    <rPh sb="31" eb="33">
      <t>サンポ</t>
    </rPh>
    <rPh sb="34" eb="35">
      <t>カ</t>
    </rPh>
    <rPh sb="42" eb="43">
      <t>イ</t>
    </rPh>
    <rPh sb="52" eb="53">
      <t>アサ</t>
    </rPh>
    <rPh sb="55" eb="56">
      <t>オ</t>
    </rPh>
    <rPh sb="68" eb="69">
      <t>ハジ</t>
    </rPh>
    <rPh sb="77" eb="78">
      <t>カンガ</t>
    </rPh>
    <phoneticPr fontId="2"/>
  </si>
  <si>
    <t>少しづつ意識は変わっている様子。漠然としているが働くことにも意識が向いているので働き方の整理などを始める。次回　1/30　10：00～</t>
    <rPh sb="0" eb="1">
      <t>スコ</t>
    </rPh>
    <rPh sb="4" eb="6">
      <t>イシキ</t>
    </rPh>
    <rPh sb="7" eb="8">
      <t>カ</t>
    </rPh>
    <rPh sb="13" eb="15">
      <t>ヨウス</t>
    </rPh>
    <rPh sb="16" eb="18">
      <t>バクゼン</t>
    </rPh>
    <rPh sb="24" eb="25">
      <t>ハタラ</t>
    </rPh>
    <rPh sb="30" eb="32">
      <t>イシキ</t>
    </rPh>
    <rPh sb="33" eb="34">
      <t>ム</t>
    </rPh>
    <rPh sb="40" eb="41">
      <t>ハタラ</t>
    </rPh>
    <rPh sb="42" eb="43">
      <t>カタ</t>
    </rPh>
    <rPh sb="44" eb="46">
      <t>セイリ</t>
    </rPh>
    <rPh sb="49" eb="50">
      <t>ハジ</t>
    </rPh>
    <rPh sb="53" eb="55">
      <t>ジカイ</t>
    </rPh>
    <phoneticPr fontId="2"/>
  </si>
  <si>
    <t>評価２回目。全体的にスコアは低くなっている。
GN25では目標設定、就労意欲の項目で少し上がっているが、上がっても低いスコア。
TS59では対人スキルの項目でスコアが上がっている。
本人と支援員の比較では前回同様あまり差はない。</t>
    <rPh sb="0" eb="2">
      <t>ヒョウカ</t>
    </rPh>
    <rPh sb="3" eb="5">
      <t>カイメ</t>
    </rPh>
    <rPh sb="6" eb="9">
      <t>ゼンタイテキ</t>
    </rPh>
    <rPh sb="14" eb="15">
      <t>ヒク</t>
    </rPh>
    <rPh sb="29" eb="31">
      <t>モクヒョウ</t>
    </rPh>
    <rPh sb="31" eb="33">
      <t>セッテイ</t>
    </rPh>
    <rPh sb="34" eb="36">
      <t>シュウロウ</t>
    </rPh>
    <rPh sb="36" eb="38">
      <t>イヨク</t>
    </rPh>
    <rPh sb="39" eb="41">
      <t>コウモク</t>
    </rPh>
    <rPh sb="42" eb="43">
      <t>スコ</t>
    </rPh>
    <rPh sb="44" eb="45">
      <t>ア</t>
    </rPh>
    <rPh sb="52" eb="53">
      <t>ア</t>
    </rPh>
    <rPh sb="57" eb="58">
      <t>ヒク</t>
    </rPh>
    <rPh sb="70" eb="72">
      <t>タイジン</t>
    </rPh>
    <rPh sb="76" eb="78">
      <t>コウモク</t>
    </rPh>
    <rPh sb="83" eb="84">
      <t>ア</t>
    </rPh>
    <rPh sb="91" eb="93">
      <t>ホンニン</t>
    </rPh>
    <rPh sb="94" eb="96">
      <t>シエン</t>
    </rPh>
    <rPh sb="96" eb="97">
      <t>イン</t>
    </rPh>
    <rPh sb="98" eb="100">
      <t>ヒカク</t>
    </rPh>
    <rPh sb="102" eb="104">
      <t>ゼンカイ</t>
    </rPh>
    <rPh sb="104" eb="106">
      <t>ドウヨウ</t>
    </rPh>
    <rPh sb="109" eb="110">
      <t>サ</t>
    </rPh>
    <phoneticPr fontId="2"/>
  </si>
  <si>
    <t>５回目の来所。夜寝て朝起きてを意識しているが実際にはできていない。日中何もしていないから眠たくならない。あまりコミュニケーションを取らなくてもいいアルバイトがあればしてみたい。働くことへの不安はあまりないが自信もない。</t>
    <rPh sb="1" eb="3">
      <t>カイメ</t>
    </rPh>
    <rPh sb="4" eb="5">
      <t>ライ</t>
    </rPh>
    <rPh sb="5" eb="6">
      <t>ショ</t>
    </rPh>
    <rPh sb="7" eb="8">
      <t>ヨル</t>
    </rPh>
    <rPh sb="8" eb="9">
      <t>ネ</t>
    </rPh>
    <rPh sb="10" eb="11">
      <t>アサ</t>
    </rPh>
    <rPh sb="11" eb="12">
      <t>オ</t>
    </rPh>
    <rPh sb="15" eb="17">
      <t>イシキ</t>
    </rPh>
    <rPh sb="22" eb="24">
      <t>ジッサイ</t>
    </rPh>
    <rPh sb="33" eb="35">
      <t>ニッチュウ</t>
    </rPh>
    <rPh sb="35" eb="36">
      <t>ナニ</t>
    </rPh>
    <rPh sb="44" eb="45">
      <t>ネム</t>
    </rPh>
    <rPh sb="65" eb="66">
      <t>ト</t>
    </rPh>
    <rPh sb="88" eb="89">
      <t>ハタラ</t>
    </rPh>
    <rPh sb="94" eb="96">
      <t>フアン</t>
    </rPh>
    <rPh sb="103" eb="105">
      <t>ジシン</t>
    </rPh>
    <phoneticPr fontId="2"/>
  </si>
  <si>
    <t>工場内での袋詰め作業の体験を提案するとぜひ行きたいとのことで調整を進める。
2/27に体験が決まったので本人に連絡し、参加の意思を確認。</t>
    <rPh sb="0" eb="2">
      <t>コウジョウ</t>
    </rPh>
    <rPh sb="2" eb="3">
      <t>ナイ</t>
    </rPh>
    <rPh sb="5" eb="6">
      <t>フクロ</t>
    </rPh>
    <rPh sb="6" eb="7">
      <t>ヅ</t>
    </rPh>
    <rPh sb="8" eb="10">
      <t>サギョウ</t>
    </rPh>
    <rPh sb="11" eb="13">
      <t>タイケン</t>
    </rPh>
    <rPh sb="14" eb="16">
      <t>テイアン</t>
    </rPh>
    <rPh sb="21" eb="22">
      <t>イ</t>
    </rPh>
    <rPh sb="30" eb="32">
      <t>チョウセイ</t>
    </rPh>
    <rPh sb="33" eb="34">
      <t>スス</t>
    </rPh>
    <rPh sb="44" eb="46">
      <t>タイケン</t>
    </rPh>
    <rPh sb="47" eb="48">
      <t>キ</t>
    </rPh>
    <rPh sb="53" eb="55">
      <t>ホンニン</t>
    </rPh>
    <rPh sb="56" eb="58">
      <t>レンラク</t>
    </rPh>
    <rPh sb="60" eb="62">
      <t>サンカ</t>
    </rPh>
    <rPh sb="63" eb="65">
      <t>イシ</t>
    </rPh>
    <rPh sb="66" eb="68">
      <t>カクニン</t>
    </rPh>
    <phoneticPr fontId="2"/>
  </si>
  <si>
    <t>評価３回目。全体的には少しずつではあるが上がってきている。
GN25では就寝起床時間やあいさつ、会話の機会のスコアが上がっている。
TS59でもあいさつ、返事のスコアが伸びており、作業スキル系のスコアも上がっている。
本人と支援員の比較ではほとんど差が見られない。</t>
    <rPh sb="0" eb="2">
      <t>ヒョウカ</t>
    </rPh>
    <rPh sb="3" eb="5">
      <t>カイメ</t>
    </rPh>
    <rPh sb="6" eb="9">
      <t>ゼンタイテキ</t>
    </rPh>
    <rPh sb="11" eb="12">
      <t>スコ</t>
    </rPh>
    <rPh sb="20" eb="21">
      <t>ア</t>
    </rPh>
    <rPh sb="36" eb="38">
      <t>シュウシン</t>
    </rPh>
    <rPh sb="38" eb="40">
      <t>キショウ</t>
    </rPh>
    <rPh sb="40" eb="42">
      <t>ジカン</t>
    </rPh>
    <rPh sb="48" eb="50">
      <t>カイワ</t>
    </rPh>
    <rPh sb="51" eb="53">
      <t>キカイ</t>
    </rPh>
    <rPh sb="58" eb="59">
      <t>ア</t>
    </rPh>
    <rPh sb="77" eb="79">
      <t>ヘンジ</t>
    </rPh>
    <rPh sb="84" eb="85">
      <t>ノ</t>
    </rPh>
    <rPh sb="90" eb="92">
      <t>サギョウ</t>
    </rPh>
    <rPh sb="95" eb="96">
      <t>ケイ</t>
    </rPh>
    <rPh sb="101" eb="102">
      <t>ア</t>
    </rPh>
    <rPh sb="109" eb="111">
      <t>ホンニン</t>
    </rPh>
    <rPh sb="112" eb="114">
      <t>シエン</t>
    </rPh>
    <rPh sb="114" eb="115">
      <t>イン</t>
    </rPh>
    <rPh sb="116" eb="118">
      <t>ヒカク</t>
    </rPh>
    <rPh sb="124" eb="125">
      <t>サ</t>
    </rPh>
    <rPh sb="126" eb="127">
      <t>ミ</t>
    </rPh>
    <phoneticPr fontId="2"/>
  </si>
  <si>
    <t>就労体験が決まり意識の変化でスコアが上がったものと考えられる。</t>
    <rPh sb="0" eb="2">
      <t>シュウロウ</t>
    </rPh>
    <rPh sb="2" eb="4">
      <t>タイケン</t>
    </rPh>
    <rPh sb="5" eb="6">
      <t>キ</t>
    </rPh>
    <rPh sb="8" eb="10">
      <t>イシキ</t>
    </rPh>
    <rPh sb="11" eb="13">
      <t>ヘンカ</t>
    </rPh>
    <rPh sb="18" eb="19">
      <t>ア</t>
    </rPh>
    <rPh sb="25" eb="26">
      <t>カンガ</t>
    </rPh>
    <phoneticPr fontId="2"/>
  </si>
  <si>
    <t>サンプル3回</t>
    <rPh sb="5" eb="6">
      <t>カイ</t>
    </rPh>
    <phoneticPr fontId="2"/>
  </si>
  <si>
    <t>２回目の面談。</t>
    <rPh sb="1" eb="3">
      <t>カイメ</t>
    </rPh>
    <rPh sb="4" eb="6">
      <t>メンダン</t>
    </rPh>
    <phoneticPr fontId="20"/>
  </si>
  <si>
    <t>３回目の面談。</t>
    <rPh sb="1" eb="3">
      <t>カイメ</t>
    </rPh>
    <rPh sb="4" eb="6">
      <t>メンダン</t>
    </rPh>
    <phoneticPr fontId="20"/>
  </si>
  <si>
    <t>１回目の評価を実施。</t>
    <rPh sb="1" eb="3">
      <t>カイメ</t>
    </rPh>
    <rPh sb="4" eb="6">
      <t>ヒョウカ</t>
    </rPh>
    <rPh sb="7" eb="9">
      <t>ジッシ</t>
    </rPh>
    <phoneticPr fontId="20"/>
  </si>
  <si>
    <t>４回目の面談。</t>
    <rPh sb="1" eb="2">
      <t>カイ</t>
    </rPh>
    <rPh sb="2" eb="3">
      <t>モク</t>
    </rPh>
    <rPh sb="4" eb="6">
      <t>メンダン</t>
    </rPh>
    <phoneticPr fontId="20"/>
  </si>
  <si>
    <t>２回目の評価を実施。</t>
    <rPh sb="1" eb="3">
      <t>カイメ</t>
    </rPh>
    <rPh sb="4" eb="6">
      <t>ヒョウカ</t>
    </rPh>
    <rPh sb="7" eb="9">
      <t>ジッシ</t>
    </rPh>
    <phoneticPr fontId="20"/>
  </si>
  <si>
    <t>５回目の面談。</t>
    <rPh sb="1" eb="3">
      <t>カイメ</t>
    </rPh>
    <rPh sb="4" eb="6">
      <t>メンダン</t>
    </rPh>
    <phoneticPr fontId="20"/>
  </si>
  <si>
    <t>３回目の評価を実施。</t>
    <rPh sb="1" eb="3">
      <t>カイメ</t>
    </rPh>
    <rPh sb="4" eb="6">
      <t>ヒョウカ</t>
    </rPh>
    <rPh sb="7" eb="9">
      <t>ジッシ</t>
    </rPh>
    <phoneticPr fontId="20"/>
  </si>
  <si>
    <t>京都自立就労サポートセンター</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</si>
</sst>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quot;年&quot;m&quot;月&quot;d&quot;日&quot;;@"/>
    <numFmt numFmtId="177" formatCode="[$-409]yyyy/m/d\ h:mm\ AM/PM;@"/>
    <numFmt numFmtId="178" formatCode="yyyy/m/d;@"/>
    <numFmt numFmtId="179" formatCode="0.0_ "/>
    <numFmt numFmtId="180" formatCode="0_);[Red]\(0\)"/>
    <numFmt numFmtId="181" formatCode="0_ "/>
    <numFmt numFmtId="182" formatCode="[$-F800]dddd\,\ mmmm\ dd\,\ yyyy"/>
  </numFmts>
  <fonts count="22" x14ac:knownFonts="1">
    <font>
      <sz val="11"/>
      <color theme="1"/>
      <name val="游ゴシック"/>
      <family val="2"/>
      <charset val="128"/>
      <scheme val="minor"/>
    </font>
    <font>
      <b/>
      <sz val="11"/>
      <color theme="0"/>
      <name val="游ゴシック"/>
      <family val="3"/>
      <charset val="128"/>
      <scheme val="minor"/>
    </font>
    <font>
      <sz val="6"/>
      <name val="游ゴシック"/>
      <family val="2"/>
      <charset val="128"/>
      <scheme val="minor"/>
    </font>
    <font>
      <sz val="10"/>
      <color theme="1"/>
      <name val="游ゴシック"/>
      <family val="2"/>
      <charset val="128"/>
      <scheme val="minor"/>
    </font>
    <font>
      <sz val="14"/>
      <color theme="1"/>
      <name val="游ゴシック"/>
      <family val="3"/>
      <charset val="128"/>
      <scheme val="minor"/>
    </font>
    <font>
      <sz val="11"/>
      <name val="游ゴシック"/>
      <family val="3"/>
      <charset val="128"/>
      <scheme val="minor"/>
    </font>
    <font>
      <b/>
      <sz val="11"/>
      <color theme="1"/>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10"/>
      <name val="游ゴシック"/>
      <family val="3"/>
      <charset val="128"/>
      <scheme val="minor"/>
    </font>
    <font>
      <sz val="14"/>
      <color rgb="FFFF0000"/>
      <name val="游ゴシック"/>
      <family val="3"/>
      <charset val="128"/>
      <scheme val="minor"/>
    </font>
    <font>
      <sz val="11"/>
      <color rgb="FFFF0000"/>
      <name val="游ゴシック"/>
      <family val="3"/>
      <charset val="128"/>
      <scheme val="minor"/>
    </font>
    <font>
      <b/>
      <sz val="16"/>
      <color theme="1"/>
      <name val="游ゴシック"/>
      <family val="3"/>
      <charset val="128"/>
      <scheme val="minor"/>
    </font>
    <font>
      <b/>
      <sz val="9"/>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9"/>
      <name val="游ゴシック"/>
      <family val="3"/>
      <charset val="128"/>
      <scheme val="minor"/>
    </font>
    <font>
      <sz val="11"/>
      <name val="游ゴシック"/>
      <family val="2"/>
      <charset val="128"/>
      <scheme val="minor"/>
    </font>
    <font>
      <sz val="11"/>
      <color theme="1"/>
      <name val="游ゴシック"/>
      <family val="2"/>
      <charset val="128"/>
    </font>
    <font>
      <sz val="10"/>
      <color rgb="FF000000"/>
      <name val="游ゴシック"/>
      <family val="2"/>
      <charset val="128"/>
    </font>
    <font>
      <sz val="6"/>
      <name val="游ゴシック"/>
      <family val="2"/>
      <charset val="128"/>
    </font>
    <font>
      <sz val="11"/>
      <name val="游ゴシック"/>
      <family val="3"/>
      <charset val="128"/>
    </font>
  </fonts>
  <fills count="10">
    <fill>
      <patternFill patternType="none"/>
    </fill>
    <fill>
      <patternFill patternType="gray125"/>
    </fill>
    <fill>
      <patternFill patternType="solid">
        <fgColor theme="2" tint="-0.49998474074526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8" tint="0.79998168889431442"/>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top style="thin">
        <color auto="1"/>
      </top>
      <bottom style="hair">
        <color auto="1"/>
      </bottom>
      <diagonal/>
    </border>
    <border>
      <left style="thin">
        <color auto="1"/>
      </left>
      <right style="hair">
        <color auto="1"/>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indexed="64"/>
      </left>
      <right style="thin">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thin">
        <color indexed="64"/>
      </left>
      <right style="hair">
        <color auto="1"/>
      </right>
      <top style="thin">
        <color indexed="64"/>
      </top>
      <bottom/>
      <diagonal/>
    </border>
    <border>
      <left style="thin">
        <color indexed="64"/>
      </left>
      <right style="hair">
        <color auto="1"/>
      </right>
      <top/>
      <bottom/>
      <diagonal/>
    </border>
    <border>
      <left style="thin">
        <color indexed="64"/>
      </left>
      <right style="hair">
        <color auto="1"/>
      </right>
      <top/>
      <bottom style="thin">
        <color indexed="64"/>
      </bottom>
      <diagonal/>
    </border>
    <border>
      <left/>
      <right style="hair">
        <color auto="1"/>
      </right>
      <top style="hair">
        <color auto="1"/>
      </top>
      <bottom style="thin">
        <color auto="1"/>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hair">
        <color auto="1"/>
      </left>
      <right/>
      <top style="hair">
        <color auto="1"/>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style="thin">
        <color indexed="64"/>
      </right>
      <top/>
      <bottom style="thin">
        <color indexed="64"/>
      </bottom>
      <diagonal/>
    </border>
    <border>
      <left/>
      <right/>
      <top style="thin">
        <color auto="1"/>
      </top>
      <bottom style="hair">
        <color auto="1"/>
      </bottom>
      <diagonal/>
    </border>
    <border>
      <left/>
      <right/>
      <top style="hair">
        <color auto="1"/>
      </top>
      <bottom style="thin">
        <color auto="1"/>
      </bottom>
      <diagonal/>
    </border>
    <border>
      <left/>
      <right/>
      <top style="hair">
        <color auto="1"/>
      </top>
      <bottom style="hair">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8">
    <xf numFmtId="0" fontId="0" fillId="0" borderId="0" xfId="0">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0" xfId="0" applyBorder="1">
      <alignment vertical="center"/>
    </xf>
    <xf numFmtId="0" fontId="0" fillId="0" borderId="0" xfId="0" applyAlignment="1">
      <alignment horizontal="left" vertical="center"/>
    </xf>
    <xf numFmtId="0" fontId="0" fillId="0" borderId="9" xfId="0" applyBorder="1" applyAlignment="1">
      <alignment horizontal="center" vertical="center"/>
    </xf>
    <xf numFmtId="14" fontId="3" fillId="0" borderId="9" xfId="0" applyNumberFormat="1" applyFont="1" applyBorder="1" applyAlignment="1" applyProtection="1">
      <alignment horizontal="center" vertical="center"/>
      <protection locked="0"/>
    </xf>
    <xf numFmtId="0" fontId="0" fillId="0" borderId="9" xfId="0" applyBorder="1">
      <alignment vertical="center"/>
    </xf>
    <xf numFmtId="0" fontId="4" fillId="0" borderId="9" xfId="0" applyFont="1" applyBorder="1" applyAlignment="1">
      <alignment horizontal="center" vertical="center"/>
    </xf>
    <xf numFmtId="0" fontId="0" fillId="0" borderId="10" xfId="0" applyBorder="1">
      <alignment vertical="center"/>
    </xf>
    <xf numFmtId="0" fontId="0" fillId="0" borderId="10" xfId="0" applyBorder="1" applyAlignment="1">
      <alignment horizontal="right" vertical="center"/>
    </xf>
    <xf numFmtId="0" fontId="0" fillId="0" borderId="0" xfId="0" applyAlignment="1">
      <alignment horizontal="center" vertical="center"/>
    </xf>
    <xf numFmtId="0" fontId="7" fillId="0" borderId="0" xfId="0" applyFont="1" applyAlignment="1">
      <alignment horizontal="center" vertical="center"/>
    </xf>
    <xf numFmtId="0" fontId="0" fillId="0" borderId="9" xfId="0" applyBorder="1" applyProtection="1">
      <alignment vertical="center"/>
      <protection locked="0"/>
    </xf>
    <xf numFmtId="0" fontId="0" fillId="0" borderId="9" xfId="0" applyBorder="1" applyAlignment="1" applyProtection="1">
      <alignment horizontal="center" vertical="center"/>
      <protection locked="0"/>
    </xf>
    <xf numFmtId="178" fontId="0" fillId="0" borderId="9" xfId="0" applyNumberFormat="1" applyBorder="1" applyAlignment="1" applyProtection="1">
      <alignment horizontal="center" vertical="center"/>
      <protection locked="0"/>
    </xf>
    <xf numFmtId="0" fontId="0" fillId="0" borderId="0" xfId="0" applyBorder="1" applyProtection="1">
      <alignment vertical="center"/>
    </xf>
    <xf numFmtId="0" fontId="0" fillId="0" borderId="7" xfId="0" applyBorder="1" applyProtection="1">
      <alignment vertical="center"/>
    </xf>
    <xf numFmtId="0" fontId="0" fillId="0" borderId="7" xfId="0" applyBorder="1" applyAlignment="1" applyProtection="1">
      <alignment horizontal="right" vertical="center"/>
    </xf>
    <xf numFmtId="0" fontId="0" fillId="0" borderId="15" xfId="0" applyBorder="1" applyAlignment="1" applyProtection="1">
      <alignment horizontal="center" vertical="center"/>
    </xf>
    <xf numFmtId="178" fontId="8" fillId="0" borderId="24" xfId="0" applyNumberFormat="1" applyFont="1" applyBorder="1" applyAlignment="1" applyProtection="1">
      <alignment horizontal="center" vertical="center"/>
    </xf>
    <xf numFmtId="179" fontId="8" fillId="0" borderId="16" xfId="0" applyNumberFormat="1" applyFont="1" applyBorder="1" applyProtection="1">
      <alignment vertical="center"/>
    </xf>
    <xf numFmtId="179" fontId="8" fillId="0" borderId="16" xfId="0" applyNumberFormat="1" applyFont="1" applyBorder="1" applyAlignment="1" applyProtection="1">
      <alignment horizontal="center" vertical="center"/>
    </xf>
    <xf numFmtId="179" fontId="8" fillId="0" borderId="17" xfId="0" applyNumberFormat="1" applyFont="1" applyBorder="1" applyProtection="1">
      <alignment vertical="center"/>
    </xf>
    <xf numFmtId="179" fontId="8" fillId="0" borderId="19" xfId="0" applyNumberFormat="1" applyFont="1" applyBorder="1" applyProtection="1">
      <alignment vertical="center"/>
    </xf>
    <xf numFmtId="179" fontId="8" fillId="0" borderId="19" xfId="0" applyNumberFormat="1" applyFont="1" applyBorder="1" applyAlignment="1" applyProtection="1">
      <alignment horizontal="center" vertical="center"/>
    </xf>
    <xf numFmtId="179" fontId="8" fillId="0" borderId="20" xfId="0" applyNumberFormat="1" applyFont="1" applyBorder="1" applyProtection="1">
      <alignment vertical="center"/>
    </xf>
    <xf numFmtId="179" fontId="8" fillId="0" borderId="24" xfId="0" applyNumberFormat="1" applyFont="1" applyBorder="1" applyProtection="1">
      <alignment vertical="center"/>
    </xf>
    <xf numFmtId="179" fontId="8" fillId="0" borderId="24" xfId="0" applyNumberFormat="1" applyFont="1" applyBorder="1" applyAlignment="1" applyProtection="1">
      <alignment horizontal="center" vertical="center"/>
    </xf>
    <xf numFmtId="179" fontId="8" fillId="0" borderId="25" xfId="0" applyNumberFormat="1" applyFont="1" applyBorder="1" applyProtection="1">
      <alignment vertical="center"/>
    </xf>
    <xf numFmtId="179" fontId="8" fillId="0" borderId="26" xfId="0" applyNumberFormat="1" applyFont="1" applyBorder="1" applyProtection="1">
      <alignment vertical="center"/>
    </xf>
    <xf numFmtId="0" fontId="0" fillId="0" borderId="0" xfId="0" applyProtection="1">
      <alignment vertical="center"/>
    </xf>
    <xf numFmtId="0" fontId="0" fillId="3" borderId="9" xfId="0" applyFill="1" applyBorder="1" applyAlignment="1" applyProtection="1">
      <alignment horizontal="center" vertical="center"/>
    </xf>
    <xf numFmtId="0" fontId="8" fillId="0" borderId="0" xfId="0" applyFont="1">
      <alignment vertical="center"/>
    </xf>
    <xf numFmtId="0" fontId="0" fillId="6" borderId="0" xfId="0" applyFill="1">
      <alignment vertical="center"/>
    </xf>
    <xf numFmtId="0" fontId="0" fillId="0" borderId="10" xfId="0" applyBorder="1" applyProtection="1">
      <alignment vertical="center"/>
    </xf>
    <xf numFmtId="0" fontId="0" fillId="0" borderId="10" xfId="0" applyBorder="1" applyAlignment="1" applyProtection="1">
      <alignment horizontal="right" vertical="center"/>
    </xf>
    <xf numFmtId="0" fontId="0" fillId="0" borderId="9" xfId="0" applyBorder="1" applyAlignment="1" applyProtection="1">
      <alignment horizontal="center" vertical="center"/>
    </xf>
    <xf numFmtId="0" fontId="4" fillId="0" borderId="9" xfId="0" applyFont="1" applyBorder="1" applyAlignment="1" applyProtection="1">
      <alignment horizontal="center" vertical="center"/>
    </xf>
    <xf numFmtId="0" fontId="5" fillId="0" borderId="9" xfId="0" applyFont="1" applyBorder="1" applyAlignment="1" applyProtection="1">
      <alignment vertical="center" wrapText="1"/>
      <protection locked="0"/>
    </xf>
    <xf numFmtId="0" fontId="10" fillId="0" borderId="9" xfId="0" applyFont="1" applyBorder="1" applyAlignment="1">
      <alignment horizontal="center" vertical="center"/>
    </xf>
    <xf numFmtId="0" fontId="0" fillId="8" borderId="9" xfId="0" applyFill="1" applyBorder="1" applyAlignment="1">
      <alignment horizontal="center" vertical="center"/>
    </xf>
    <xf numFmtId="0" fontId="7" fillId="8" borderId="9" xfId="0" applyFont="1" applyFill="1" applyBorder="1">
      <alignment vertical="center"/>
    </xf>
    <xf numFmtId="0" fontId="0" fillId="8" borderId="0" xfId="0" applyFill="1">
      <alignment vertical="center"/>
    </xf>
    <xf numFmtId="0" fontId="0" fillId="8" borderId="9" xfId="0" applyFill="1" applyBorder="1">
      <alignment vertical="center"/>
    </xf>
    <xf numFmtId="0" fontId="0" fillId="0" borderId="9" xfId="0" applyBorder="1" applyAlignment="1">
      <alignment horizontal="center" vertical="center"/>
    </xf>
    <xf numFmtId="0" fontId="0" fillId="0" borderId="9" xfId="0" applyBorder="1" applyAlignment="1">
      <alignment horizontal="center" vertical="center"/>
    </xf>
    <xf numFmtId="0" fontId="6" fillId="0" borderId="9" xfId="0" applyFont="1" applyFill="1" applyBorder="1" applyAlignment="1" applyProtection="1">
      <alignment vertical="center"/>
    </xf>
    <xf numFmtId="0" fontId="6" fillId="0" borderId="9" xfId="0" applyFont="1" applyFill="1" applyBorder="1" applyAlignment="1" applyProtection="1">
      <alignment vertical="center" shrinkToFit="1"/>
    </xf>
    <xf numFmtId="0" fontId="6" fillId="0" borderId="9" xfId="0" applyFont="1" applyFill="1" applyBorder="1" applyAlignment="1" applyProtection="1">
      <alignment vertical="center" wrapText="1"/>
    </xf>
    <xf numFmtId="176" fontId="6" fillId="0" borderId="9" xfId="0" applyNumberFormat="1" applyFont="1" applyFill="1" applyBorder="1" applyAlignment="1" applyProtection="1">
      <alignment vertical="center"/>
    </xf>
    <xf numFmtId="0" fontId="6" fillId="0" borderId="9" xfId="0" applyFont="1" applyFill="1" applyBorder="1" applyAlignment="1" applyProtection="1">
      <alignment horizontal="left" vertical="center"/>
    </xf>
    <xf numFmtId="0" fontId="0" fillId="9" borderId="9" xfId="0" applyFill="1" applyBorder="1" applyAlignment="1">
      <alignment horizontal="center" vertical="center"/>
    </xf>
    <xf numFmtId="0" fontId="0" fillId="9" borderId="9" xfId="0" applyFill="1" applyBorder="1">
      <alignment vertical="center"/>
    </xf>
    <xf numFmtId="0" fontId="0" fillId="0" borderId="9" xfId="0" applyFill="1" applyBorder="1" applyAlignment="1">
      <alignment horizontal="center" vertical="center"/>
    </xf>
    <xf numFmtId="0" fontId="0" fillId="0" borderId="9" xfId="0" applyFill="1" applyBorder="1">
      <alignment vertical="center"/>
    </xf>
    <xf numFmtId="0" fontId="0" fillId="0" borderId="0" xfId="0" applyFill="1">
      <alignment vertical="center"/>
    </xf>
    <xf numFmtId="180" fontId="0" fillId="0" borderId="9" xfId="0" applyNumberFormat="1" applyBorder="1" applyAlignment="1" applyProtection="1">
      <alignment horizontal="center" vertical="center"/>
    </xf>
    <xf numFmtId="14" fontId="0" fillId="0" borderId="45" xfId="0" applyNumberFormat="1" applyBorder="1" applyAlignment="1">
      <alignment horizontal="center" vertical="center" wrapText="1"/>
    </xf>
    <xf numFmtId="0" fontId="0" fillId="0" borderId="40" xfId="0" applyBorder="1" applyAlignment="1">
      <alignment horizontal="center" vertical="center"/>
    </xf>
    <xf numFmtId="179" fontId="0" fillId="0" borderId="9" xfId="0" applyNumberFormat="1" applyBorder="1" applyAlignment="1">
      <alignment horizontal="center" vertical="center"/>
    </xf>
    <xf numFmtId="0" fontId="0" fillId="0" borderId="9" xfId="0" applyBorder="1" applyAlignment="1" applyProtection="1">
      <alignment horizontal="center" vertical="center"/>
      <protection locked="0"/>
    </xf>
    <xf numFmtId="181" fontId="0" fillId="0" borderId="45" xfId="0" applyNumberFormat="1" applyBorder="1" applyAlignment="1">
      <alignment horizontal="center" vertical="center"/>
    </xf>
    <xf numFmtId="181" fontId="0" fillId="0" borderId="47" xfId="0" applyNumberFormat="1" applyBorder="1" applyAlignment="1">
      <alignment horizontal="center" vertical="center"/>
    </xf>
    <xf numFmtId="181" fontId="0" fillId="0" borderId="46" xfId="0" applyNumberFormat="1" applyBorder="1" applyAlignment="1">
      <alignment horizontal="center" vertical="center"/>
    </xf>
    <xf numFmtId="0" fontId="0" fillId="3" borderId="9" xfId="0" applyFill="1" applyBorder="1" applyAlignment="1" applyProtection="1">
      <alignment horizontal="center" vertical="center"/>
    </xf>
    <xf numFmtId="182" fontId="0" fillId="0" borderId="9"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180" fontId="0" fillId="0" borderId="9" xfId="0" applyNumberFormat="1" applyBorder="1" applyAlignment="1">
      <alignment horizontal="center" vertical="center"/>
    </xf>
    <xf numFmtId="0" fontId="7" fillId="0" borderId="0" xfId="0" applyFont="1" applyAlignment="1" applyProtection="1">
      <alignment horizontal="center" vertical="center"/>
      <protection locked="0"/>
    </xf>
    <xf numFmtId="0" fontId="0" fillId="0" borderId="0" xfId="0" applyProtection="1">
      <alignment vertical="center"/>
      <protection locked="0"/>
    </xf>
    <xf numFmtId="0" fontId="0" fillId="0" borderId="9" xfId="0" applyBorder="1" applyAlignment="1" applyProtection="1">
      <alignment horizontal="center" vertical="center"/>
      <protection locked="0"/>
    </xf>
    <xf numFmtId="14" fontId="19" fillId="0" borderId="9" xfId="0" applyNumberFormat="1"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21" fillId="0" borderId="9" xfId="0" applyFont="1" applyBorder="1" applyAlignment="1" applyProtection="1">
      <alignment vertical="center" wrapText="1"/>
      <protection locked="0"/>
    </xf>
    <xf numFmtId="0" fontId="18" fillId="0" borderId="9" xfId="0" applyFont="1" applyBorder="1" applyProtection="1">
      <alignment vertical="center"/>
      <protection locked="0"/>
    </xf>
    <xf numFmtId="182" fontId="18" fillId="0" borderId="9" xfId="0" applyNumberFormat="1" applyFont="1" applyBorder="1" applyAlignment="1" applyProtection="1">
      <alignment horizontal="center" vertical="center"/>
      <protection locked="0"/>
    </xf>
    <xf numFmtId="0" fontId="0" fillId="0" borderId="0" xfId="0" applyAlignment="1">
      <alignment horizontal="left" vertical="center"/>
    </xf>
    <xf numFmtId="0" fontId="17" fillId="0" borderId="0" xfId="0" applyFont="1" applyAlignment="1">
      <alignment horizontal="left" vertical="center"/>
    </xf>
    <xf numFmtId="0" fontId="0" fillId="4" borderId="9" xfId="0" applyFill="1" applyBorder="1" applyAlignment="1">
      <alignment horizontal="left" vertical="center"/>
    </xf>
    <xf numFmtId="0" fontId="0" fillId="0" borderId="9" xfId="0" applyBorder="1" applyAlignment="1" applyProtection="1">
      <alignment horizontal="left" vertical="top" wrapText="1"/>
      <protection locked="0"/>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5" xfId="0" applyFont="1" applyFill="1" applyBorder="1" applyAlignment="1">
      <alignment horizontal="center" vertical="center"/>
    </xf>
    <xf numFmtId="14" fontId="0" fillId="0" borderId="9"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3" borderId="9" xfId="0" applyFill="1" applyBorder="1" applyAlignment="1" applyProtection="1">
      <alignment horizontal="center" vertical="center"/>
    </xf>
    <xf numFmtId="176" fontId="0" fillId="3" borderId="9" xfId="0" applyNumberFormat="1" applyFill="1" applyBorder="1" applyAlignment="1" applyProtection="1">
      <alignment horizontal="center" vertical="center"/>
    </xf>
    <xf numFmtId="14" fontId="0" fillId="0" borderId="11" xfId="0" applyNumberFormat="1" applyBorder="1" applyAlignment="1" applyProtection="1">
      <alignment horizontal="center" vertical="center"/>
      <protection locked="0"/>
    </xf>
    <xf numFmtId="14" fontId="0" fillId="0" borderId="31"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3" borderId="11" xfId="0" applyFill="1" applyBorder="1" applyAlignment="1" applyProtection="1">
      <alignment horizontal="center" vertical="center"/>
    </xf>
    <xf numFmtId="0" fontId="0" fillId="3" borderId="31" xfId="0" applyFill="1" applyBorder="1" applyAlignment="1" applyProtection="1">
      <alignment horizontal="center" vertical="center"/>
    </xf>
    <xf numFmtId="0" fontId="0" fillId="3" borderId="12" xfId="0" applyFill="1" applyBorder="1" applyAlignment="1" applyProtection="1">
      <alignment horizontal="center" vertical="center"/>
    </xf>
    <xf numFmtId="180" fontId="0" fillId="0" borderId="11" xfId="0" applyNumberFormat="1" applyBorder="1" applyAlignment="1" applyProtection="1">
      <alignment horizontal="center" vertical="center"/>
    </xf>
    <xf numFmtId="180" fontId="0" fillId="0" borderId="31" xfId="0" applyNumberFormat="1" applyBorder="1" applyAlignment="1" applyProtection="1">
      <alignment horizontal="center" vertical="center"/>
    </xf>
    <xf numFmtId="180" fontId="0" fillId="0" borderId="12" xfId="0" applyNumberFormat="1" applyBorder="1" applyAlignment="1" applyProtection="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lignment horizontal="center" vertical="center" shrinkToFit="1"/>
    </xf>
    <xf numFmtId="177" fontId="0" fillId="0" borderId="10" xfId="0" applyNumberFormat="1" applyBorder="1" applyAlignment="1" applyProtection="1">
      <alignment horizontal="center" vertical="center"/>
    </xf>
    <xf numFmtId="0" fontId="5" fillId="5" borderId="9" xfId="0" applyFont="1" applyFill="1" applyBorder="1" applyAlignment="1" applyProtection="1">
      <alignment horizontal="left" vertical="center" wrapText="1"/>
    </xf>
    <xf numFmtId="0" fontId="5" fillId="0" borderId="9" xfId="0" applyFont="1" applyBorder="1" applyAlignment="1" applyProtection="1">
      <alignment horizontal="left" vertical="center" wrapText="1"/>
    </xf>
    <xf numFmtId="0" fontId="0" fillId="0" borderId="9" xfId="0" applyBorder="1" applyAlignment="1" applyProtection="1">
      <alignment horizontal="center" vertical="center"/>
    </xf>
    <xf numFmtId="0" fontId="5" fillId="5" borderId="11" xfId="0" applyFont="1" applyFill="1" applyBorder="1" applyAlignment="1" applyProtection="1">
      <alignment horizontal="left" vertical="center" wrapText="1"/>
    </xf>
    <xf numFmtId="0" fontId="5" fillId="5" borderId="12" xfId="0" applyFont="1" applyFill="1" applyBorder="1" applyAlignment="1" applyProtection="1">
      <alignment horizontal="left" vertical="center" wrapText="1"/>
    </xf>
    <xf numFmtId="49" fontId="0" fillId="0" borderId="9" xfId="0" applyNumberFormat="1" applyBorder="1" applyAlignment="1" applyProtection="1">
      <alignment horizontal="center" vertical="center"/>
      <protection locked="0"/>
    </xf>
    <xf numFmtId="0" fontId="0" fillId="0" borderId="9" xfId="0" applyBorder="1" applyAlignment="1" applyProtection="1">
      <alignment horizontal="left" vertical="center" wrapText="1"/>
      <protection locked="0"/>
    </xf>
    <xf numFmtId="0" fontId="8" fillId="0" borderId="22" xfId="0" applyFont="1" applyBorder="1" applyAlignment="1" applyProtection="1">
      <alignment horizontal="center" vertical="center"/>
    </xf>
    <xf numFmtId="0" fontId="8" fillId="0" borderId="19" xfId="0" applyFont="1" applyBorder="1" applyAlignment="1" applyProtection="1">
      <alignment horizontal="center" vertical="center"/>
    </xf>
    <xf numFmtId="0" fontId="8" fillId="0" borderId="30" xfId="0" applyFont="1" applyBorder="1" applyAlignment="1" applyProtection="1">
      <alignment horizontal="center" vertical="center"/>
    </xf>
    <xf numFmtId="0" fontId="8" fillId="0" borderId="24" xfId="0" applyFont="1" applyBorder="1" applyAlignment="1" applyProtection="1">
      <alignment horizontal="center" vertical="center"/>
    </xf>
    <xf numFmtId="0" fontId="0" fillId="0" borderId="33" xfId="0" applyBorder="1" applyAlignment="1" applyProtection="1">
      <alignment horizontal="center" vertical="center"/>
    </xf>
    <xf numFmtId="49" fontId="18" fillId="0" borderId="9" xfId="0" applyNumberFormat="1" applyFont="1" applyBorder="1" applyAlignment="1" applyProtection="1">
      <alignment horizontal="center" vertical="center"/>
      <protection locked="0"/>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39" xfId="0" applyFont="1" applyBorder="1" applyAlignment="1" applyProtection="1">
      <alignment horizontal="center" vertical="center"/>
    </xf>
    <xf numFmtId="0" fontId="8" fillId="0" borderId="26" xfId="0" applyFont="1" applyBorder="1" applyAlignment="1" applyProtection="1">
      <alignment horizontal="center" vertical="center"/>
    </xf>
    <xf numFmtId="0" fontId="16" fillId="0" borderId="35"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16" fillId="0" borderId="30" xfId="0" applyFont="1" applyBorder="1" applyAlignment="1" applyProtection="1">
      <alignment horizontal="center" vertical="center" wrapText="1"/>
    </xf>
    <xf numFmtId="0" fontId="16" fillId="0" borderId="13" xfId="0" applyFont="1" applyBorder="1" applyAlignment="1" applyProtection="1">
      <alignment horizontal="center" vertical="center" wrapText="1"/>
    </xf>
    <xf numFmtId="0" fontId="16" fillId="0" borderId="41" xfId="0" applyFont="1" applyBorder="1" applyAlignment="1" applyProtection="1">
      <alignment horizontal="center" vertical="center" wrapText="1"/>
    </xf>
    <xf numFmtId="0" fontId="16" fillId="0" borderId="15"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14" fillId="0" borderId="22" xfId="0" applyFont="1" applyBorder="1" applyAlignment="1" applyProtection="1">
      <alignment horizontal="center" vertical="center" wrapText="1"/>
    </xf>
    <xf numFmtId="0" fontId="15" fillId="0" borderId="27" xfId="0" applyFont="1" applyBorder="1" applyAlignment="1" applyProtection="1">
      <alignment horizontal="center" vertical="center" textRotation="255"/>
    </xf>
    <xf numFmtId="0" fontId="15" fillId="0" borderId="28" xfId="0" applyFont="1" applyBorder="1" applyAlignment="1" applyProtection="1">
      <alignment horizontal="center" vertical="center" textRotation="255"/>
    </xf>
    <xf numFmtId="0" fontId="15" fillId="0" borderId="29" xfId="0" applyFont="1" applyBorder="1" applyAlignment="1" applyProtection="1">
      <alignment horizontal="center" vertical="center" textRotation="255"/>
    </xf>
    <xf numFmtId="0" fontId="14" fillId="0" borderId="13" xfId="0" applyFont="1" applyBorder="1" applyAlignment="1" applyProtection="1">
      <alignment horizontal="center" vertical="center" wrapText="1"/>
    </xf>
    <xf numFmtId="0" fontId="14" fillId="0" borderId="41" xfId="0" applyFont="1" applyBorder="1" applyAlignment="1" applyProtection="1">
      <alignment horizontal="center" vertical="center" wrapText="1"/>
    </xf>
    <xf numFmtId="0" fontId="14" fillId="0" borderId="15" xfId="0" applyFont="1" applyBorder="1" applyAlignment="1" applyProtection="1">
      <alignment horizontal="center" vertical="center" wrapText="1"/>
    </xf>
    <xf numFmtId="0" fontId="14" fillId="0" borderId="43"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43"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4" fillId="0" borderId="36" xfId="0" applyFont="1" applyBorder="1" applyAlignment="1" applyProtection="1">
      <alignment horizontal="center" vertical="center" wrapText="1"/>
    </xf>
    <xf numFmtId="0" fontId="14" fillId="0" borderId="37" xfId="0" applyFont="1" applyBorder="1" applyAlignment="1" applyProtection="1">
      <alignment horizontal="center" vertical="center" wrapText="1"/>
    </xf>
    <xf numFmtId="0" fontId="14" fillId="0" borderId="38" xfId="0" applyFont="1" applyBorder="1" applyAlignment="1" applyProtection="1">
      <alignment horizontal="center" vertical="center" wrapText="1"/>
    </xf>
    <xf numFmtId="0" fontId="14" fillId="0" borderId="39" xfId="0" applyFont="1" applyBorder="1" applyAlignment="1" applyProtection="1">
      <alignment horizontal="center" vertical="center" wrapText="1"/>
    </xf>
    <xf numFmtId="0" fontId="14" fillId="0" borderId="16" xfId="0" applyFont="1" applyBorder="1" applyAlignment="1" applyProtection="1">
      <alignment horizontal="center" vertical="center" wrapText="1"/>
    </xf>
    <xf numFmtId="0" fontId="14" fillId="0" borderId="19" xfId="0" applyFont="1" applyBorder="1" applyAlignment="1" applyProtection="1">
      <alignment horizontal="center" vertical="center" wrapText="1"/>
    </xf>
    <xf numFmtId="0" fontId="0" fillId="0" borderId="11"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31" xfId="0" applyFill="1" applyBorder="1" applyAlignment="1" applyProtection="1">
      <alignment horizontal="center" vertical="center"/>
    </xf>
    <xf numFmtId="14" fontId="8" fillId="0" borderId="24" xfId="0" applyNumberFormat="1" applyFont="1" applyBorder="1" applyAlignment="1" applyProtection="1">
      <alignment horizontal="center" vertical="center"/>
    </xf>
    <xf numFmtId="14" fontId="8" fillId="0" borderId="25"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17" xfId="0" applyBorder="1" applyAlignment="1" applyProtection="1">
      <alignment horizontal="center" vertical="center"/>
    </xf>
    <xf numFmtId="0" fontId="6" fillId="0" borderId="11" xfId="0" applyFont="1" applyFill="1" applyBorder="1" applyAlignment="1" applyProtection="1">
      <alignment horizontal="left" vertical="center"/>
    </xf>
    <xf numFmtId="0" fontId="6" fillId="0" borderId="12" xfId="0" applyFont="1" applyFill="1" applyBorder="1" applyAlignment="1" applyProtection="1">
      <alignment horizontal="left" vertical="center"/>
    </xf>
    <xf numFmtId="177" fontId="0" fillId="0" borderId="0" xfId="0" applyNumberFormat="1" applyBorder="1" applyAlignment="1" applyProtection="1">
      <alignment horizontal="center" vertical="center"/>
    </xf>
    <xf numFmtId="0" fontId="0" fillId="0" borderId="11" xfId="0" applyFill="1" applyBorder="1" applyAlignment="1" applyProtection="1">
      <alignment horizontal="left" vertical="top" wrapText="1"/>
    </xf>
    <xf numFmtId="0" fontId="0" fillId="0" borderId="31" xfId="0" applyFill="1" applyBorder="1" applyAlignment="1" applyProtection="1">
      <alignment horizontal="left" vertical="top" wrapText="1"/>
    </xf>
    <xf numFmtId="0" fontId="0" fillId="0" borderId="12" xfId="0" applyFill="1" applyBorder="1" applyAlignment="1" applyProtection="1">
      <alignment horizontal="left" vertical="top" wrapText="1"/>
    </xf>
    <xf numFmtId="0" fontId="14" fillId="0" borderId="24" xfId="0" applyFont="1" applyBorder="1" applyAlignment="1" applyProtection="1">
      <alignment horizontal="center" vertical="center" wrapText="1"/>
    </xf>
    <xf numFmtId="0" fontId="14" fillId="0" borderId="35" xfId="0" applyFont="1" applyBorder="1" applyAlignment="1" applyProtection="1">
      <alignment horizontal="center" vertical="center" wrapText="1"/>
    </xf>
    <xf numFmtId="0" fontId="14" fillId="0" borderId="42" xfId="0" applyFont="1" applyBorder="1" applyAlignment="1" applyProtection="1">
      <alignment horizontal="center" vertical="center" wrapText="1"/>
    </xf>
    <xf numFmtId="0" fontId="14" fillId="0" borderId="30" xfId="0" applyFont="1" applyBorder="1" applyAlignment="1" applyProtection="1">
      <alignment horizontal="center" vertical="center" wrapText="1"/>
    </xf>
    <xf numFmtId="14" fontId="0" fillId="0" borderId="11" xfId="0" applyNumberFormat="1" applyFill="1" applyBorder="1" applyAlignment="1" applyProtection="1">
      <alignment horizontal="center" vertical="center"/>
    </xf>
    <xf numFmtId="14" fontId="0" fillId="0" borderId="31" xfId="0" applyNumberFormat="1" applyFill="1" applyBorder="1" applyAlignment="1" applyProtection="1">
      <alignment horizontal="center" vertical="center"/>
    </xf>
    <xf numFmtId="14" fontId="0" fillId="0" borderId="12" xfId="0" applyNumberFormat="1" applyFill="1" applyBorder="1" applyAlignment="1" applyProtection="1">
      <alignment horizontal="center" vertical="center"/>
    </xf>
    <xf numFmtId="22" fontId="0" fillId="0" borderId="7" xfId="0" applyNumberFormat="1" applyBorder="1" applyAlignment="1" applyProtection="1">
      <alignment horizontal="center" vertical="center"/>
    </xf>
    <xf numFmtId="0" fontId="0" fillId="0" borderId="7" xfId="0" applyBorder="1" applyAlignment="1" applyProtection="1">
      <alignment horizontal="center" vertical="center"/>
    </xf>
    <xf numFmtId="0" fontId="0" fillId="4" borderId="11" xfId="0" applyFill="1" applyBorder="1" applyAlignment="1" applyProtection="1">
      <alignment horizontal="center" vertical="center"/>
    </xf>
    <xf numFmtId="0" fontId="0" fillId="4" borderId="31" xfId="0" applyFill="1" applyBorder="1" applyAlignment="1" applyProtection="1">
      <alignment horizontal="center" vertical="center"/>
    </xf>
    <xf numFmtId="0" fontId="0" fillId="4" borderId="12" xfId="0" applyFill="1" applyBorder="1" applyAlignment="1" applyProtection="1">
      <alignment horizontal="center" vertical="center"/>
    </xf>
    <xf numFmtId="176" fontId="6" fillId="0" borderId="11" xfId="0" applyNumberFormat="1" applyFont="1" applyFill="1" applyBorder="1" applyAlignment="1" applyProtection="1">
      <alignment horizontal="left" vertical="center"/>
    </xf>
    <xf numFmtId="176" fontId="6" fillId="0" borderId="12" xfId="0" applyNumberFormat="1" applyFont="1" applyFill="1" applyBorder="1" applyAlignment="1" applyProtection="1">
      <alignment horizontal="left" vertical="center"/>
    </xf>
    <xf numFmtId="0" fontId="8" fillId="0" borderId="33" xfId="0" applyFont="1" applyBorder="1" applyAlignment="1" applyProtection="1">
      <alignment horizontal="center" vertical="center"/>
    </xf>
    <xf numFmtId="0" fontId="8" fillId="0" borderId="10" xfId="0" applyFont="1" applyBorder="1" applyAlignment="1" applyProtection="1">
      <alignment horizontal="center" vertical="center"/>
    </xf>
    <xf numFmtId="0" fontId="15" fillId="0" borderId="14" xfId="0" applyFont="1" applyBorder="1" applyAlignment="1" applyProtection="1">
      <alignment horizontal="center" vertical="center" textRotation="255"/>
    </xf>
    <xf numFmtId="0" fontId="15" fillId="0" borderId="18" xfId="0" applyFont="1" applyBorder="1" applyAlignment="1" applyProtection="1">
      <alignment horizontal="center" vertical="center" textRotation="255"/>
    </xf>
    <xf numFmtId="0" fontId="15" fillId="0" borderId="23" xfId="0" applyFont="1" applyBorder="1" applyAlignment="1" applyProtection="1">
      <alignment horizontal="center" vertical="center" textRotation="255"/>
    </xf>
    <xf numFmtId="0" fontId="3" fillId="0" borderId="34" xfId="0" applyFont="1" applyBorder="1" applyAlignment="1" applyProtection="1">
      <alignment horizontal="center" vertical="center"/>
    </xf>
    <xf numFmtId="0" fontId="3" fillId="0" borderId="32" xfId="0" applyFont="1" applyBorder="1" applyAlignment="1" applyProtection="1">
      <alignment horizontal="center" vertical="center"/>
    </xf>
    <xf numFmtId="0" fontId="18" fillId="0" borderId="9" xfId="0" applyFont="1" applyBorder="1" applyAlignment="1" applyProtection="1">
      <alignment horizontal="left" vertical="center" wrapText="1"/>
      <protection locked="0"/>
    </xf>
    <xf numFmtId="56" fontId="18" fillId="0" borderId="9" xfId="0" applyNumberFormat="1" applyFont="1" applyBorder="1" applyAlignment="1" applyProtection="1">
      <alignment horizontal="left" vertical="center" wrapText="1"/>
      <protection locked="0"/>
    </xf>
    <xf numFmtId="0" fontId="0" fillId="0" borderId="11"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8" fillId="0" borderId="1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9" fillId="0" borderId="16"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9" fillId="0" borderId="19"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37" xfId="0" applyFont="1" applyBorder="1" applyAlignment="1" applyProtection="1">
      <alignment horizontal="center" vertical="center" wrapText="1"/>
    </xf>
    <xf numFmtId="0" fontId="8" fillId="0" borderId="38" xfId="0" applyFont="1" applyBorder="1" applyAlignment="1" applyProtection="1">
      <alignment horizontal="center" vertical="center" wrapText="1"/>
    </xf>
    <xf numFmtId="0" fontId="8" fillId="0" borderId="39"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30" xfId="0" applyFont="1" applyBorder="1" applyAlignment="1" applyProtection="1">
      <alignment horizontal="center" vertical="center" wrapText="1"/>
    </xf>
    <xf numFmtId="0" fontId="9" fillId="0" borderId="24" xfId="0" applyFont="1" applyBorder="1" applyAlignment="1" applyProtection="1">
      <alignment horizontal="center"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177" fontId="0" fillId="0" borderId="10" xfId="0" applyNumberFormat="1" applyBorder="1" applyAlignment="1">
      <alignment horizontal="center" vertical="center"/>
    </xf>
    <xf numFmtId="0" fontId="6" fillId="0" borderId="9" xfId="0" applyFont="1" applyBorder="1" applyAlignment="1">
      <alignment horizontal="center" vertical="center"/>
    </xf>
    <xf numFmtId="0" fontId="0" fillId="0" borderId="9" xfId="0" applyBorder="1" applyAlignment="1">
      <alignment horizontal="center" vertical="center"/>
    </xf>
    <xf numFmtId="0" fontId="13" fillId="0" borderId="9" xfId="0" applyFont="1" applyBorder="1" applyAlignment="1">
      <alignment horizontal="center" vertical="center" textRotation="255"/>
    </xf>
    <xf numFmtId="0" fontId="12" fillId="0" borderId="9" xfId="0" applyFont="1" applyBorder="1" applyAlignment="1">
      <alignment horizontal="center" vertical="center" textRotation="255"/>
    </xf>
    <xf numFmtId="0" fontId="12" fillId="7" borderId="9" xfId="0" applyFont="1" applyFill="1" applyBorder="1" applyAlignment="1">
      <alignment horizontal="center" vertical="center" textRotation="255"/>
    </xf>
    <xf numFmtId="0" fontId="12" fillId="6" borderId="40" xfId="0" applyFont="1" applyFill="1" applyBorder="1" applyAlignment="1">
      <alignment horizontal="center" vertical="center" textRotation="255"/>
    </xf>
    <xf numFmtId="0" fontId="12" fillId="6" borderId="9" xfId="0" applyFont="1" applyFill="1" applyBorder="1" applyAlignment="1">
      <alignment horizontal="center" vertical="center" textRotation="255"/>
    </xf>
    <xf numFmtId="0" fontId="0" fillId="0" borderId="9" xfId="0" applyBorder="1" applyAlignment="1">
      <alignment horizontal="center" vertical="center" wrapText="1"/>
    </xf>
    <xf numFmtId="0" fontId="0" fillId="0" borderId="44" xfId="0" applyBorder="1" applyAlignment="1">
      <alignment horizontal="center" vertical="center"/>
    </xf>
    <xf numFmtId="0" fontId="0" fillId="0" borderId="40" xfId="0" applyBorder="1" applyAlignment="1">
      <alignment horizontal="center" vertical="center"/>
    </xf>
  </cellXfs>
  <cellStyles count="1">
    <cellStyle name="標準" xfId="0" builtinId="0"/>
  </cellStyles>
  <dxfs count="210">
    <dxf>
      <font>
        <color theme="0"/>
      </font>
      <fill>
        <patternFill patternType="none">
          <fgColor indexed="64"/>
          <bgColor auto="1"/>
        </patternFill>
      </fill>
    </dxf>
    <dxf>
      <font>
        <color theme="0"/>
      </font>
    </dxf>
    <dxf>
      <font>
        <color theme="0"/>
      </font>
    </dxf>
    <dxf>
      <font>
        <color rgb="FF9C0006"/>
      </font>
      <fill>
        <patternFill>
          <bgColor rgb="FFFFC7CE"/>
        </patternFill>
      </fill>
    </dxf>
    <dxf>
      <font>
        <color theme="0"/>
      </font>
      <fill>
        <patternFill>
          <fgColor theme="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fill>
        <patternFill>
          <bgColor theme="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fgColor theme="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theme="0"/>
      </font>
      <fill>
        <patternFill>
          <bgColor theme="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patternType="solid">
          <fgColor theme="0"/>
          <bgColor theme="0"/>
        </patternFill>
      </fill>
    </dxf>
    <dxf>
      <font>
        <color theme="0"/>
      </font>
    </dxf>
  </dxfs>
  <tableStyles count="0" defaultTableStyle="TableStyleMedium2" defaultPivotStyle="PivotStyleLight16"/>
  <colors>
    <mruColors>
      <color rgb="FFCC3F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3.xml"/><Relationship Id="rId1" Type="http://schemas.microsoft.com/office/2011/relationships/chartStyle" Target="style13.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a:t>
            </a:r>
            <a:r>
              <a:rPr lang="ja-JP" altLang="ja-JP" sz="1200" b="0" i="0" baseline="0">
                <a:effectLst/>
              </a:rPr>
              <a:t>回</a:t>
            </a:r>
            <a:r>
              <a:rPr lang="ja-JP" altLang="en-US" sz="1200" b="0" i="0" baseline="0">
                <a:effectLst/>
              </a:rPr>
              <a:t>目</a:t>
            </a:r>
            <a:endParaRPr lang="ja-JP" altLang="ja-JP" sz="1200">
              <a:effectLst/>
            </a:endParaRPr>
          </a:p>
        </c:rich>
      </c:tx>
      <c:layout>
        <c:manualLayout>
          <c:xMode val="edge"/>
          <c:yMode val="edge"/>
          <c:x val="0.43057155496860772"/>
          <c:y val="7.7492308369688009E-3"/>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2"/>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5E67-4E31-BFE3-C3EF0B6C7058}"/>
            </c:ext>
          </c:extLst>
        </c:ser>
        <c:dLbls>
          <c:showLegendKey val="0"/>
          <c:showVal val="0"/>
          <c:showCatName val="0"/>
          <c:showSerName val="0"/>
          <c:showPercent val="0"/>
          <c:showBubbleSize val="0"/>
        </c:dLbls>
        <c:axId val="396032112"/>
        <c:axId val="396032496"/>
      </c:radarChart>
      <c:catAx>
        <c:axId val="396032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6032496"/>
        <c:crosses val="autoZero"/>
        <c:auto val="1"/>
        <c:lblAlgn val="ctr"/>
        <c:lblOffset val="100"/>
        <c:noMultiLvlLbl val="0"/>
      </c:catAx>
      <c:valAx>
        <c:axId val="396032496"/>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6032112"/>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10</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822C-44FC-9C39-698783F556A4}"/>
            </c:ext>
          </c:extLst>
        </c:ser>
        <c:ser>
          <c:idx val="2"/>
          <c:order val="1"/>
          <c:tx>
            <c:strRef>
              <c:f>'GN25本人（結果）'!$X$10:$Y$10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'GN25本人（結果）'!$Y$11:$Y$26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822C-44FC-9C39-698783F556A4}"/>
            </c:ext>
          </c:extLst>
        </c:ser>
        <c:dLbls>
          <c:showLegendKey val="0"/>
          <c:showVal val="0"/>
          <c:showCatName val="0"/>
          <c:showSerName val="0"/>
          <c:showPercent val="0"/>
          <c:showBubbleSize val="0"/>
        </c:dLbls>
        <c:axId val="396642232"/>
        <c:axId val="396635960"/>
      </c:radarChart>
      <c:catAx>
        <c:axId val="396642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6635960"/>
        <c:crosses val="autoZero"/>
        <c:auto val="1"/>
        <c:lblAlgn val="ctr"/>
        <c:lblOffset val="100"/>
        <c:noMultiLvlLbl val="0"/>
      </c:catAx>
      <c:valAx>
        <c:axId val="396635960"/>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6642232"/>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11</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0093-45A6-81A1-0C16FBE780B1}"/>
            </c:ext>
          </c:extLst>
        </c:ser>
        <c:ser>
          <c:idx val="2"/>
          <c:order val="1"/>
          <c:tx>
            <c:strRef>
              <c:f>'GN25本人（結果）'!$Z$10:$AA$10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'GN25本人（結果）'!$AA$11:$AA$26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0093-45A6-81A1-0C16FBE780B1}"/>
            </c:ext>
          </c:extLst>
        </c:ser>
        <c:dLbls>
          <c:showLegendKey val="0"/>
          <c:showVal val="0"/>
          <c:showCatName val="0"/>
          <c:showSerName val="0"/>
          <c:showPercent val="0"/>
          <c:showBubbleSize val="0"/>
        </c:dLbls>
        <c:axId val="396643408"/>
        <c:axId val="396636352"/>
      </c:radarChart>
      <c:catAx>
        <c:axId val="396643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6636352"/>
        <c:crosses val="autoZero"/>
        <c:auto val="1"/>
        <c:lblAlgn val="ctr"/>
        <c:lblOffset val="100"/>
        <c:noMultiLvlLbl val="0"/>
      </c:catAx>
      <c:valAx>
        <c:axId val="396636352"/>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6643408"/>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12</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1B82-41ED-866A-DB9B844C9718}"/>
            </c:ext>
          </c:extLst>
        </c:ser>
        <c:ser>
          <c:idx val="2"/>
          <c:order val="1"/>
          <c:tx>
            <c:strRef>
              <c:f>'GN25本人（結果）'!$AB$10:$AC$10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'GN25本人（結果）'!$AC$11:$AC$26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B82-41ED-866A-DB9B844C9718}"/>
            </c:ext>
          </c:extLst>
        </c:ser>
        <c:dLbls>
          <c:showLegendKey val="0"/>
          <c:showVal val="0"/>
          <c:showCatName val="0"/>
          <c:showSerName val="0"/>
          <c:showPercent val="0"/>
          <c:showBubbleSize val="0"/>
        </c:dLbls>
        <c:axId val="396637136"/>
        <c:axId val="394566808"/>
      </c:radarChart>
      <c:catAx>
        <c:axId val="396637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4566808"/>
        <c:crosses val="autoZero"/>
        <c:auto val="1"/>
        <c:lblAlgn val="ctr"/>
        <c:lblOffset val="100"/>
        <c:noMultiLvlLbl val="0"/>
      </c:catAx>
      <c:valAx>
        <c:axId val="39456680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6637136"/>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'GN25支援員（結果）'!$G$11:$G$26</c:f>
              <c:numCache>
                <c:formatCode>0.0_ </c:formatCode>
                <c:ptCount val="16"/>
                <c:pt idx="0">
                  <c:v>1.6666666666666667</c:v>
                </c:pt>
                <c:pt idx="1">
                  <c:v>2</c:v>
                </c:pt>
                <c:pt idx="2">
                  <c:v>1.5</c:v>
                </c:pt>
                <c:pt idx="3">
                  <c:v>2</c:v>
                </c:pt>
                <c:pt idx="4">
                  <c:v>1</c:v>
                </c:pt>
                <c:pt idx="5">
                  <c:v>1.5</c:v>
                </c:pt>
                <c:pt idx="6">
                  <c:v>1</c:v>
                </c:pt>
                <c:pt idx="7">
                  <c:v>2</c:v>
                </c:pt>
                <c:pt idx="8">
                  <c:v>3</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4-8299-4CBC-8C20-A1C7DCC5EE67}"/>
            </c:ext>
          </c:extLst>
        </c:ser>
        <c:ser>
          <c:idx val="2"/>
          <c:order val="1"/>
          <c:tx>
            <c:v>本人</c:v>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3-8299-4CBC-8C20-A1C7DCC5EE67}"/>
            </c:ext>
          </c:extLst>
        </c:ser>
        <c:dLbls>
          <c:showLegendKey val="0"/>
          <c:showVal val="0"/>
          <c:showCatName val="0"/>
          <c:showSerName val="0"/>
          <c:showPercent val="0"/>
          <c:showBubbleSize val="0"/>
        </c:dLbls>
        <c:axId val="394568376"/>
        <c:axId val="410330688"/>
      </c:radarChart>
      <c:catAx>
        <c:axId val="394568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0330688"/>
        <c:crosses val="autoZero"/>
        <c:auto val="1"/>
        <c:lblAlgn val="ctr"/>
        <c:lblOffset val="100"/>
        <c:noMultiLvlLbl val="0"/>
      </c:catAx>
      <c:valAx>
        <c:axId val="4103306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4568376"/>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2</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'GN25支援員（結果）'!$I$11:$I$26</c:f>
              <c:numCache>
                <c:formatCode>0.0_ </c:formatCode>
                <c:ptCount val="16"/>
                <c:pt idx="0">
                  <c:v>1.6666666666666667</c:v>
                </c:pt>
                <c:pt idx="1">
                  <c:v>2</c:v>
                </c:pt>
                <c:pt idx="2">
                  <c:v>2.5</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E8C9-49B7-87A9-D3A4B499EE21}"/>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'GN25本人（結果）'!$I$11:$I$26</c:f>
              <c:numCache>
                <c:formatCode>0.0_ </c:formatCode>
                <c:ptCount val="16"/>
                <c:pt idx="0">
                  <c:v>1.3333333333333333</c:v>
                </c:pt>
                <c:pt idx="1">
                  <c:v>2</c:v>
                </c:pt>
                <c:pt idx="2">
                  <c:v>2</c:v>
                </c:pt>
                <c:pt idx="3">
                  <c:v>2</c:v>
                </c:pt>
                <c:pt idx="4">
                  <c:v>2</c:v>
                </c:pt>
                <c:pt idx="5">
                  <c:v>1.5</c:v>
                </c:pt>
                <c:pt idx="6">
                  <c:v>1</c:v>
                </c:pt>
                <c:pt idx="7">
                  <c:v>2</c:v>
                </c:pt>
                <c:pt idx="8">
                  <c:v>2</c:v>
                </c:pt>
                <c:pt idx="9">
                  <c:v>1</c:v>
                </c:pt>
                <c:pt idx="10">
                  <c:v>2</c:v>
                </c:pt>
                <c:pt idx="11">
                  <c:v>1</c:v>
                </c:pt>
                <c:pt idx="12">
                  <c:v>2</c:v>
                </c:pt>
                <c:pt idx="13">
                  <c:v>1.3333333333333333</c:v>
                </c:pt>
                <c:pt idx="14">
                  <c:v>1</c:v>
                </c:pt>
                <c:pt idx="15">
                  <c:v>1</c:v>
                </c:pt>
              </c:numCache>
            </c:numRef>
          </c:val>
          <c:extLst>
            <c:ext xmlns:c16="http://schemas.microsoft.com/office/drawing/2014/chart" uri="{C3380CC4-5D6E-409C-BE32-E72D297353CC}">
              <c16:uniqueId val="{00000001-E8C9-49B7-87A9-D3A4B499EE21}"/>
            </c:ext>
          </c:extLst>
        </c:ser>
        <c:dLbls>
          <c:showLegendKey val="0"/>
          <c:showVal val="0"/>
          <c:showCatName val="0"/>
          <c:showSerName val="0"/>
          <c:showPercent val="0"/>
          <c:showBubbleSize val="0"/>
        </c:dLbls>
        <c:axId val="410331080"/>
        <c:axId val="410325984"/>
      </c:radarChart>
      <c:catAx>
        <c:axId val="410331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0325984"/>
        <c:crosses val="autoZero"/>
        <c:auto val="1"/>
        <c:lblAlgn val="ctr"/>
        <c:lblOffset val="100"/>
        <c:noMultiLvlLbl val="0"/>
      </c:catAx>
      <c:valAx>
        <c:axId val="41032598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0331080"/>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3</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'GN25支援員（結果）'!$K$11:$K$26</c:f>
              <c:numCache>
                <c:formatCode>0.0_ </c:formatCode>
                <c:ptCount val="16"/>
                <c:pt idx="0">
                  <c:v>1.6666666666666667</c:v>
                </c:pt>
                <c:pt idx="1">
                  <c:v>3</c:v>
                </c:pt>
                <c:pt idx="2">
                  <c:v>2.5</c:v>
                </c:pt>
                <c:pt idx="3">
                  <c:v>2</c:v>
                </c:pt>
                <c:pt idx="4">
                  <c:v>2</c:v>
                </c:pt>
                <c:pt idx="5">
                  <c:v>2.5</c:v>
                </c:pt>
                <c:pt idx="6">
                  <c:v>2</c:v>
                </c:pt>
                <c:pt idx="7">
                  <c:v>3</c:v>
                </c:pt>
                <c:pt idx="8">
                  <c:v>2</c:v>
                </c:pt>
                <c:pt idx="9">
                  <c:v>2</c:v>
                </c:pt>
                <c:pt idx="10">
                  <c:v>2</c:v>
                </c:pt>
                <c:pt idx="11">
                  <c:v>1</c:v>
                </c:pt>
                <c:pt idx="12">
                  <c:v>2</c:v>
                </c:pt>
                <c:pt idx="13">
                  <c:v>1</c:v>
                </c:pt>
                <c:pt idx="14">
                  <c:v>1</c:v>
                </c:pt>
                <c:pt idx="15">
                  <c:v>1</c:v>
                </c:pt>
              </c:numCache>
            </c:numRef>
          </c:val>
          <c:extLst>
            <c:ext xmlns:c16="http://schemas.microsoft.com/office/drawing/2014/chart" uri="{C3380CC4-5D6E-409C-BE32-E72D297353CC}">
              <c16:uniqueId val="{00000000-20D5-4061-9C95-B19D1F5D3DA3}"/>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'GN25本人（結果）'!$K$11:$K$26</c:f>
              <c:numCache>
                <c:formatCode>0.0_ </c:formatCode>
                <c:ptCount val="16"/>
                <c:pt idx="0">
                  <c:v>2.6666666666666665</c:v>
                </c:pt>
                <c:pt idx="1">
                  <c:v>3</c:v>
                </c:pt>
                <c:pt idx="2">
                  <c:v>2.5</c:v>
                </c:pt>
                <c:pt idx="3">
                  <c:v>2</c:v>
                </c:pt>
                <c:pt idx="4">
                  <c:v>2</c:v>
                </c:pt>
                <c:pt idx="5">
                  <c:v>2</c:v>
                </c:pt>
                <c:pt idx="6">
                  <c:v>1.5</c:v>
                </c:pt>
                <c:pt idx="7">
                  <c:v>2</c:v>
                </c:pt>
                <c:pt idx="8">
                  <c:v>3</c:v>
                </c:pt>
                <c:pt idx="9">
                  <c:v>1</c:v>
                </c:pt>
                <c:pt idx="10">
                  <c:v>2</c:v>
                </c:pt>
                <c:pt idx="11">
                  <c:v>1</c:v>
                </c:pt>
                <c:pt idx="12">
                  <c:v>3</c:v>
                </c:pt>
                <c:pt idx="13">
                  <c:v>1.6666666666666667</c:v>
                </c:pt>
                <c:pt idx="14">
                  <c:v>2</c:v>
                </c:pt>
                <c:pt idx="15">
                  <c:v>1</c:v>
                </c:pt>
              </c:numCache>
            </c:numRef>
          </c:val>
          <c:extLst>
            <c:ext xmlns:c16="http://schemas.microsoft.com/office/drawing/2014/chart" uri="{C3380CC4-5D6E-409C-BE32-E72D297353CC}">
              <c16:uniqueId val="{00000001-20D5-4061-9C95-B19D1F5D3DA3}"/>
            </c:ext>
          </c:extLst>
        </c:ser>
        <c:dLbls>
          <c:showLegendKey val="0"/>
          <c:showVal val="0"/>
          <c:showCatName val="0"/>
          <c:showSerName val="0"/>
          <c:showPercent val="0"/>
          <c:showBubbleSize val="0"/>
        </c:dLbls>
        <c:axId val="410331472"/>
        <c:axId val="410329120"/>
      </c:radarChart>
      <c:catAx>
        <c:axId val="410331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0329120"/>
        <c:crosses val="autoZero"/>
        <c:auto val="1"/>
        <c:lblAlgn val="ctr"/>
        <c:lblOffset val="100"/>
        <c:noMultiLvlLbl val="0"/>
      </c:catAx>
      <c:valAx>
        <c:axId val="410329120"/>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0331472"/>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4</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'GN25支援員（結果）'!$M$11:$M$26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0D6A-49A4-BC2D-C7B5614D4549}"/>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'GN25本人（結果）'!$M$11:$M$26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0D6A-49A4-BC2D-C7B5614D4549}"/>
            </c:ext>
          </c:extLst>
        </c:ser>
        <c:dLbls>
          <c:showLegendKey val="0"/>
          <c:showVal val="0"/>
          <c:showCatName val="0"/>
          <c:showSerName val="0"/>
          <c:showPercent val="0"/>
          <c:showBubbleSize val="0"/>
        </c:dLbls>
        <c:axId val="410328728"/>
        <c:axId val="410327160"/>
      </c:radarChart>
      <c:catAx>
        <c:axId val="410328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0327160"/>
        <c:crosses val="autoZero"/>
        <c:auto val="1"/>
        <c:lblAlgn val="ctr"/>
        <c:lblOffset val="100"/>
        <c:noMultiLvlLbl val="0"/>
      </c:catAx>
      <c:valAx>
        <c:axId val="410327160"/>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0328728"/>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5</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'GN25支援員（結果）'!$O$11:$O$26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03FB-4EE8-B976-F017753BE4D2}"/>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'GN25本人（結果）'!$O$11:$O$26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03FB-4EE8-B976-F017753BE4D2}"/>
            </c:ext>
          </c:extLst>
        </c:ser>
        <c:dLbls>
          <c:showLegendKey val="0"/>
          <c:showVal val="0"/>
          <c:showCatName val="0"/>
          <c:showSerName val="0"/>
          <c:showPercent val="0"/>
          <c:showBubbleSize val="0"/>
        </c:dLbls>
        <c:axId val="410326768"/>
        <c:axId val="410331864"/>
      </c:radarChart>
      <c:catAx>
        <c:axId val="410326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0331864"/>
        <c:crosses val="autoZero"/>
        <c:auto val="1"/>
        <c:lblAlgn val="ctr"/>
        <c:lblOffset val="100"/>
        <c:noMultiLvlLbl val="0"/>
      </c:catAx>
      <c:valAx>
        <c:axId val="41033186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0326768"/>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6</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'GN25支援員（結果）'!$Q$11:$Q$26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1A86-45CB-86CB-87B6A7F87CE8}"/>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'GN25本人（結果）'!$Q$11:$Q$26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A86-45CB-86CB-87B6A7F87CE8}"/>
            </c:ext>
          </c:extLst>
        </c:ser>
        <c:dLbls>
          <c:showLegendKey val="0"/>
          <c:showVal val="0"/>
          <c:showCatName val="0"/>
          <c:showSerName val="0"/>
          <c:showPercent val="0"/>
          <c:showBubbleSize val="0"/>
        </c:dLbls>
        <c:axId val="410326376"/>
        <c:axId val="410329904"/>
      </c:radarChart>
      <c:catAx>
        <c:axId val="410326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0329904"/>
        <c:crosses val="autoZero"/>
        <c:auto val="1"/>
        <c:lblAlgn val="ctr"/>
        <c:lblOffset val="100"/>
        <c:noMultiLvlLbl val="0"/>
      </c:catAx>
      <c:valAx>
        <c:axId val="41032990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0326376"/>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7</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'GN25支援員（結果）'!$S$11:$S$26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52F7-4274-8484-62F8CDA8C53B}"/>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'GN25本人（結果）'!$S$11:$S$26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52F7-4274-8484-62F8CDA8C53B}"/>
            </c:ext>
          </c:extLst>
        </c:ser>
        <c:dLbls>
          <c:showLegendKey val="0"/>
          <c:showVal val="0"/>
          <c:showCatName val="0"/>
          <c:showSerName val="0"/>
          <c:showPercent val="0"/>
          <c:showBubbleSize val="0"/>
        </c:dLbls>
        <c:axId val="410327944"/>
        <c:axId val="410328336"/>
      </c:radarChart>
      <c:catAx>
        <c:axId val="410327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0328336"/>
        <c:crosses val="autoZero"/>
        <c:auto val="1"/>
        <c:lblAlgn val="ctr"/>
        <c:lblOffset val="100"/>
        <c:noMultiLvlLbl val="0"/>
      </c:catAx>
      <c:valAx>
        <c:axId val="410328336"/>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0327944"/>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１回目と２</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4569657558079142"/>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E6F2-4409-B6BB-C5AC9A260746}"/>
            </c:ext>
          </c:extLst>
        </c:ser>
        <c:ser>
          <c:idx val="2"/>
          <c:order val="1"/>
          <c:tx>
            <c:strRef>
              <c:f>'GN25本人（結果）'!$H$10:$I$10</c:f>
              <c:strCache>
                <c:ptCount val="1"/>
                <c:pt idx="0">
                  <c:v>2019/12/25</c:v>
                </c:pt>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'GN25本人（結果）'!$I$11:$I$26</c:f>
              <c:numCache>
                <c:formatCode>0.0_ </c:formatCode>
                <c:ptCount val="16"/>
                <c:pt idx="0">
                  <c:v>1.3333333333333333</c:v>
                </c:pt>
                <c:pt idx="1">
                  <c:v>2</c:v>
                </c:pt>
                <c:pt idx="2">
                  <c:v>2</c:v>
                </c:pt>
                <c:pt idx="3">
                  <c:v>2</c:v>
                </c:pt>
                <c:pt idx="4">
                  <c:v>2</c:v>
                </c:pt>
                <c:pt idx="5">
                  <c:v>1.5</c:v>
                </c:pt>
                <c:pt idx="6">
                  <c:v>1</c:v>
                </c:pt>
                <c:pt idx="7">
                  <c:v>2</c:v>
                </c:pt>
                <c:pt idx="8">
                  <c:v>2</c:v>
                </c:pt>
                <c:pt idx="9">
                  <c:v>1</c:v>
                </c:pt>
                <c:pt idx="10">
                  <c:v>2</c:v>
                </c:pt>
                <c:pt idx="11">
                  <c:v>1</c:v>
                </c:pt>
                <c:pt idx="12">
                  <c:v>2</c:v>
                </c:pt>
                <c:pt idx="13">
                  <c:v>1.3333333333333333</c:v>
                </c:pt>
                <c:pt idx="14">
                  <c:v>1</c:v>
                </c:pt>
                <c:pt idx="15">
                  <c:v>1</c:v>
                </c:pt>
              </c:numCache>
            </c:numRef>
          </c:val>
          <c:extLst>
            <c:ext xmlns:c16="http://schemas.microsoft.com/office/drawing/2014/chart" uri="{C3380CC4-5D6E-409C-BE32-E72D297353CC}">
              <c16:uniqueId val="{00000001-E6F2-4409-B6BB-C5AC9A260746}"/>
            </c:ext>
          </c:extLst>
        </c:ser>
        <c:dLbls>
          <c:showLegendKey val="0"/>
          <c:showVal val="0"/>
          <c:showCatName val="0"/>
          <c:showSerName val="0"/>
          <c:showPercent val="0"/>
          <c:showBubbleSize val="0"/>
        </c:dLbls>
        <c:axId val="395758104"/>
        <c:axId val="395758488"/>
      </c:radarChart>
      <c:catAx>
        <c:axId val="395758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5758488"/>
        <c:crosses val="autoZero"/>
        <c:auto val="1"/>
        <c:lblAlgn val="ctr"/>
        <c:lblOffset val="100"/>
        <c:noMultiLvlLbl val="0"/>
      </c:catAx>
      <c:valAx>
        <c:axId val="39575848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5758104"/>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8</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'GN25支援員（結果）'!$U$11:$U$26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2B3B-4D80-97F2-04AA78646784}"/>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'GN25本人（結果）'!$U$11:$U$26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2B3B-4D80-97F2-04AA78646784}"/>
            </c:ext>
          </c:extLst>
        </c:ser>
        <c:dLbls>
          <c:showLegendKey val="0"/>
          <c:showVal val="0"/>
          <c:showCatName val="0"/>
          <c:showSerName val="0"/>
          <c:showPercent val="0"/>
          <c:showBubbleSize val="0"/>
        </c:dLbls>
        <c:axId val="411465328"/>
        <c:axId val="411461408"/>
      </c:radarChart>
      <c:catAx>
        <c:axId val="411465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1461408"/>
        <c:crosses val="autoZero"/>
        <c:auto val="1"/>
        <c:lblAlgn val="ctr"/>
        <c:lblOffset val="100"/>
        <c:noMultiLvlLbl val="0"/>
      </c:catAx>
      <c:valAx>
        <c:axId val="41146140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1465328"/>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9</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'GN25支援員（結果）'!$W$11:$W$26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AEA8-499E-9B27-42C53F7C57FD}"/>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'GN25本人（結果）'!$W$11:$W$26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AEA8-499E-9B27-42C53F7C57FD}"/>
            </c:ext>
          </c:extLst>
        </c:ser>
        <c:dLbls>
          <c:showLegendKey val="0"/>
          <c:showVal val="0"/>
          <c:showCatName val="0"/>
          <c:showSerName val="0"/>
          <c:showPercent val="0"/>
          <c:showBubbleSize val="0"/>
        </c:dLbls>
        <c:axId val="411460232"/>
        <c:axId val="411464544"/>
      </c:radarChart>
      <c:catAx>
        <c:axId val="411460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1464544"/>
        <c:crosses val="autoZero"/>
        <c:auto val="1"/>
        <c:lblAlgn val="ctr"/>
        <c:lblOffset val="100"/>
        <c:noMultiLvlLbl val="0"/>
      </c:catAx>
      <c:valAx>
        <c:axId val="41146454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1460232"/>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10</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'GN25支援員（結果）'!$Y$11:$Y$26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3BFA-4008-A4FA-0A938D78BC8D}"/>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'GN25本人（結果）'!$Y$11:$Y$26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3BFA-4008-A4FA-0A938D78BC8D}"/>
            </c:ext>
          </c:extLst>
        </c:ser>
        <c:dLbls>
          <c:showLegendKey val="0"/>
          <c:showVal val="0"/>
          <c:showCatName val="0"/>
          <c:showSerName val="0"/>
          <c:showPercent val="0"/>
          <c:showBubbleSize val="0"/>
        </c:dLbls>
        <c:axId val="411461800"/>
        <c:axId val="411462584"/>
      </c:radarChart>
      <c:catAx>
        <c:axId val="411461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1462584"/>
        <c:crosses val="autoZero"/>
        <c:auto val="1"/>
        <c:lblAlgn val="ctr"/>
        <c:lblOffset val="100"/>
        <c:noMultiLvlLbl val="0"/>
      </c:catAx>
      <c:valAx>
        <c:axId val="41146258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1461800"/>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11</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'GN25支援員（結果）'!$AA$11:$AA$26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6984-4080-94D0-5FAC5F0D4FEF}"/>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'GN25本人（結果）'!$AA$11:$AA$26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6984-4080-94D0-5FAC5F0D4FEF}"/>
            </c:ext>
          </c:extLst>
        </c:ser>
        <c:dLbls>
          <c:showLegendKey val="0"/>
          <c:showVal val="0"/>
          <c:showCatName val="0"/>
          <c:showSerName val="0"/>
          <c:showPercent val="0"/>
          <c:showBubbleSize val="0"/>
        </c:dLbls>
        <c:axId val="411464152"/>
        <c:axId val="411457880"/>
      </c:radarChart>
      <c:catAx>
        <c:axId val="411464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1457880"/>
        <c:crosses val="autoZero"/>
        <c:auto val="1"/>
        <c:lblAlgn val="ctr"/>
        <c:lblOffset val="100"/>
        <c:noMultiLvlLbl val="0"/>
      </c:catAx>
      <c:valAx>
        <c:axId val="411457880"/>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1464152"/>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ltLang="ja-JP" sz="1200" b="0" i="0" baseline="0">
                <a:effectLst/>
              </a:rPr>
              <a:t>12</a:t>
            </a:r>
            <a:r>
              <a:rPr lang="ja-JP" altLang="en-US" sz="1200" b="0" i="0" baseline="0">
                <a:effectLst/>
              </a:rPr>
              <a:t>回目（本人・支援員比較）</a:t>
            </a:r>
            <a:endParaRPr lang="ja-JP" altLang="ja-JP" sz="1200">
              <a:effectLst/>
            </a:endParaRPr>
          </a:p>
        </c:rich>
      </c:tx>
      <c:layout>
        <c:manualLayout>
          <c:xMode val="edge"/>
          <c:yMode val="edge"/>
          <c:x val="0.34955275993508766"/>
          <c:y val="1.9214930306223312E-2"/>
        </c:manualLayout>
      </c:layout>
      <c:overlay val="0"/>
      <c:spPr>
        <a:noFill/>
        <a:ln>
          <a:noFill/>
        </a:ln>
        <a:effectLst/>
      </c:sp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0"/>
          <c:order val="0"/>
          <c:tx>
            <c:v>支援員</c:v>
          </c:tx>
          <c:spPr>
            <a:ln>
              <a:solidFill>
                <a:srgbClr val="FF0000"/>
              </a:solidFill>
            </a:ln>
          </c:spPr>
          <c:marker>
            <c:symbol val="none"/>
          </c:marker>
          <c:cat>
            <c:strRef>
              <c:f>'GN25支援員（結果）'!$D$11:$D$26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'GN25支援員（結果）'!$AC$11:$AC$26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3CD3-4E21-9BB1-673020CF4CDA}"/>
            </c:ext>
          </c:extLst>
        </c:ser>
        <c:ser>
          <c:idx val="2"/>
          <c:order val="1"/>
          <c:tx>
            <c:v>本人</c:v>
          </c:tx>
          <c:spPr>
            <a:ln>
              <a:solidFill>
                <a:schemeClr val="accent1"/>
              </a:solidFill>
            </a:ln>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'GN25本人（結果）'!$AC$11:$AC$26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3CD3-4E21-9BB1-673020CF4CDA}"/>
            </c:ext>
          </c:extLst>
        </c:ser>
        <c:dLbls>
          <c:showLegendKey val="0"/>
          <c:showVal val="0"/>
          <c:showCatName val="0"/>
          <c:showSerName val="0"/>
          <c:showPercent val="0"/>
          <c:showBubbleSize val="0"/>
        </c:dLbls>
        <c:axId val="411462976"/>
        <c:axId val="411463368"/>
      </c:radarChart>
      <c:catAx>
        <c:axId val="411462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411463368"/>
        <c:crosses val="autoZero"/>
        <c:auto val="1"/>
        <c:lblAlgn val="ctr"/>
        <c:lblOffset val="100"/>
        <c:noMultiLvlLbl val="0"/>
      </c:catAx>
      <c:valAx>
        <c:axId val="41146336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1462976"/>
        <c:crosses val="autoZero"/>
        <c:crossBetween val="between"/>
        <c:majorUnit val="0.5"/>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userShapes r:id="rId1"/>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ja-JP" sz="1800" b="0" i="0" baseline="0">
                <a:effectLst/>
              </a:rPr>
              <a:t>セルフチェックシート経過記録</a:t>
            </a:r>
            <a:endParaRPr lang="ja-JP" altLang="ja-JP">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3"/>
          <c:order val="0"/>
          <c:tx>
            <c:strRef>
              <c:f>'TS59（グラフ）'!$C$41</c:f>
              <c:strCache>
                <c:ptCount val="1"/>
                <c:pt idx="0">
                  <c:v>トータル</c:v>
                </c:pt>
              </c:strCache>
            </c:strRef>
          </c:tx>
          <c:spPr>
            <a:solidFill>
              <a:schemeClr val="accent4"/>
            </a:solidFill>
            <a:ln>
              <a:noFill/>
            </a:ln>
            <a:effectLst/>
          </c:spPr>
          <c:invertIfNegative val="0"/>
          <c:cat>
            <c:strRef>
              <c:f>'TS59（グラフ）'!$D$32:$O$32</c:f>
              <c:strCache>
                <c:ptCount val="3"/>
                <c:pt idx="0">
                  <c:v>2019/11/30</c:v>
                </c:pt>
                <c:pt idx="1">
                  <c:v>2019/12/25</c:v>
                </c:pt>
                <c:pt idx="2">
                  <c:v>2020/1/30</c:v>
                </c:pt>
              </c:strCache>
            </c:strRef>
          </c:cat>
          <c:val>
            <c:numRef>
              <c:f>'TS59（グラフ）'!$D$41:$O$41</c:f>
              <c:numCache>
                <c:formatCode>0.0_ </c:formatCode>
                <c:ptCount val="12"/>
                <c:pt idx="0">
                  <c:v>-178.15789473684211</c:v>
                </c:pt>
                <c:pt idx="1">
                  <c:v>-168.68421052631578</c:v>
                </c:pt>
                <c:pt idx="2">
                  <c:v>-62.105263157894733</c:v>
                </c:pt>
                <c:pt idx="3">
                  <c:v>#N/A</c:v>
                </c:pt>
                <c:pt idx="4">
                  <c:v>#N/A</c:v>
                </c:pt>
                <c:pt idx="5">
                  <c:v>#N/A</c:v>
                </c:pt>
                <c:pt idx="6">
                  <c:v>#N/A</c:v>
                </c:pt>
                <c:pt idx="7">
                  <c:v>#N/A</c:v>
                </c:pt>
                <c:pt idx="8">
                  <c:v>#N/A</c:v>
                </c:pt>
                <c:pt idx="9">
                  <c:v>#N/A</c:v>
                </c:pt>
                <c:pt idx="10">
                  <c:v>#N/A</c:v>
                </c:pt>
                <c:pt idx="11">
                  <c:v>#N/A</c:v>
                </c:pt>
              </c:numCache>
            </c:numRef>
          </c:val>
          <c:extLst>
            <c:ext xmlns:c16="http://schemas.microsoft.com/office/drawing/2014/chart" uri="{C3380CC4-5D6E-409C-BE32-E72D297353CC}">
              <c16:uniqueId val="{00000000-8EBF-4862-8EBD-CB93D23431E3}"/>
            </c:ext>
          </c:extLst>
        </c:ser>
        <c:dLbls>
          <c:showLegendKey val="0"/>
          <c:showVal val="0"/>
          <c:showCatName val="0"/>
          <c:showSerName val="0"/>
          <c:showPercent val="0"/>
          <c:showBubbleSize val="0"/>
        </c:dLbls>
        <c:gapWidth val="219"/>
        <c:axId val="411458664"/>
        <c:axId val="411459056"/>
      </c:barChart>
      <c:lineChart>
        <c:grouping val="standard"/>
        <c:varyColors val="0"/>
        <c:ser>
          <c:idx val="4"/>
          <c:order val="1"/>
          <c:tx>
            <c:strRef>
              <c:f>'TS59（グラフ）'!$C$38</c:f>
              <c:strCache>
                <c:ptCount val="1"/>
                <c:pt idx="0">
                  <c:v>日常生活自立</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'TS59（グラフ）'!$D$31:$O$31</c:f>
              <c:strCache>
                <c:ptCount val="12"/>
                <c:pt idx="0">
                  <c:v>第１回</c:v>
                </c:pt>
                <c:pt idx="1">
                  <c:v>第２回</c:v>
                </c:pt>
                <c:pt idx="2">
                  <c:v>第３回</c:v>
                </c:pt>
                <c:pt idx="3">
                  <c:v>第４回</c:v>
                </c:pt>
                <c:pt idx="4">
                  <c:v>第５回</c:v>
                </c:pt>
                <c:pt idx="5">
                  <c:v>第６回</c:v>
                </c:pt>
                <c:pt idx="6">
                  <c:v>第７回</c:v>
                </c:pt>
                <c:pt idx="7">
                  <c:v>第８回</c:v>
                </c:pt>
                <c:pt idx="8">
                  <c:v>第９回</c:v>
                </c:pt>
                <c:pt idx="9">
                  <c:v>第１０回</c:v>
                </c:pt>
                <c:pt idx="10">
                  <c:v>第１１回</c:v>
                </c:pt>
                <c:pt idx="11">
                  <c:v>第１２回</c:v>
                </c:pt>
              </c:strCache>
            </c:strRef>
          </c:cat>
          <c:val>
            <c:numRef>
              <c:f>'TS59（グラフ）'!$D$38:$O$38</c:f>
              <c:numCache>
                <c:formatCode>0.0_ </c:formatCode>
                <c:ptCount val="12"/>
                <c:pt idx="0">
                  <c:v>-55.000000000000007</c:v>
                </c:pt>
                <c:pt idx="1">
                  <c:v>-45</c:v>
                </c:pt>
                <c:pt idx="2">
                  <c:v>-10</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E113-4043-B2E6-BADE0C5CF0A8}"/>
            </c:ext>
          </c:extLst>
        </c:ser>
        <c:ser>
          <c:idx val="5"/>
          <c:order val="2"/>
          <c:tx>
            <c:strRef>
              <c:f>'TS59（グラフ）'!$C$39</c:f>
              <c:strCache>
                <c:ptCount val="1"/>
                <c:pt idx="0">
                  <c:v>社会生活自立</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'TS59（グラフ）'!$D$31:$O$31</c:f>
              <c:strCache>
                <c:ptCount val="12"/>
                <c:pt idx="0">
                  <c:v>第１回</c:v>
                </c:pt>
                <c:pt idx="1">
                  <c:v>第２回</c:v>
                </c:pt>
                <c:pt idx="2">
                  <c:v>第３回</c:v>
                </c:pt>
                <c:pt idx="3">
                  <c:v>第４回</c:v>
                </c:pt>
                <c:pt idx="4">
                  <c:v>第５回</c:v>
                </c:pt>
                <c:pt idx="5">
                  <c:v>第６回</c:v>
                </c:pt>
                <c:pt idx="6">
                  <c:v>第７回</c:v>
                </c:pt>
                <c:pt idx="7">
                  <c:v>第８回</c:v>
                </c:pt>
                <c:pt idx="8">
                  <c:v>第９回</c:v>
                </c:pt>
                <c:pt idx="9">
                  <c:v>第１０回</c:v>
                </c:pt>
                <c:pt idx="10">
                  <c:v>第１１回</c:v>
                </c:pt>
                <c:pt idx="11">
                  <c:v>第１２回</c:v>
                </c:pt>
              </c:strCache>
            </c:strRef>
          </c:cat>
          <c:val>
            <c:numRef>
              <c:f>'TS59（グラフ）'!$D$39:$O$39</c:f>
              <c:numCache>
                <c:formatCode>0.0_ </c:formatCode>
                <c:ptCount val="12"/>
                <c:pt idx="0">
                  <c:v>-60</c:v>
                </c:pt>
                <c:pt idx="1">
                  <c:v>-50</c:v>
                </c:pt>
                <c:pt idx="2">
                  <c:v>-10</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2-E113-4043-B2E6-BADE0C5CF0A8}"/>
            </c:ext>
          </c:extLst>
        </c:ser>
        <c:ser>
          <c:idx val="6"/>
          <c:order val="3"/>
          <c:tx>
            <c:strRef>
              <c:f>'TS59（グラフ）'!$C$40</c:f>
              <c:strCache>
                <c:ptCount val="1"/>
                <c:pt idx="0">
                  <c:v>就労自立</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accent1">
                    <a:lumMod val="60000"/>
                  </a:schemeClr>
                </a:solidFill>
              </a:ln>
              <a:effectLst/>
            </c:spPr>
          </c:marker>
          <c:cat>
            <c:strRef>
              <c:f>'TS59（グラフ）'!$D$31:$O$31</c:f>
              <c:strCache>
                <c:ptCount val="12"/>
                <c:pt idx="0">
                  <c:v>第１回</c:v>
                </c:pt>
                <c:pt idx="1">
                  <c:v>第２回</c:v>
                </c:pt>
                <c:pt idx="2">
                  <c:v>第３回</c:v>
                </c:pt>
                <c:pt idx="3">
                  <c:v>第４回</c:v>
                </c:pt>
                <c:pt idx="4">
                  <c:v>第５回</c:v>
                </c:pt>
                <c:pt idx="5">
                  <c:v>第６回</c:v>
                </c:pt>
                <c:pt idx="6">
                  <c:v>第７回</c:v>
                </c:pt>
                <c:pt idx="7">
                  <c:v>第８回</c:v>
                </c:pt>
                <c:pt idx="8">
                  <c:v>第９回</c:v>
                </c:pt>
                <c:pt idx="9">
                  <c:v>第１０回</c:v>
                </c:pt>
                <c:pt idx="10">
                  <c:v>第１１回</c:v>
                </c:pt>
                <c:pt idx="11">
                  <c:v>第１２回</c:v>
                </c:pt>
              </c:strCache>
            </c:strRef>
          </c:cat>
          <c:val>
            <c:numRef>
              <c:f>'TS59（グラフ）'!$D$40:$O$40</c:f>
              <c:numCache>
                <c:formatCode>0.0_ </c:formatCode>
                <c:ptCount val="12"/>
                <c:pt idx="0">
                  <c:v>-63.157894736842103</c:v>
                </c:pt>
                <c:pt idx="1">
                  <c:v>-73.68421052631578</c:v>
                </c:pt>
                <c:pt idx="2">
                  <c:v>-42.105263157894733</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E113-4043-B2E6-BADE0C5CF0A8}"/>
            </c:ext>
          </c:extLst>
        </c:ser>
        <c:dLbls>
          <c:showLegendKey val="0"/>
          <c:showVal val="0"/>
          <c:showCatName val="0"/>
          <c:showSerName val="0"/>
          <c:showPercent val="0"/>
          <c:showBubbleSize val="0"/>
        </c:dLbls>
        <c:marker val="1"/>
        <c:smooth val="0"/>
        <c:axId val="411459840"/>
        <c:axId val="411459448"/>
      </c:lineChart>
      <c:catAx>
        <c:axId val="411458664"/>
        <c:scaling>
          <c:orientation val="minMax"/>
        </c:scaling>
        <c:delete val="0"/>
        <c:axPos val="b"/>
        <c:numFmt formatCode="m/d/yyyy"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1459056"/>
        <c:crosses val="autoZero"/>
        <c:auto val="0"/>
        <c:lblAlgn val="ctr"/>
        <c:lblOffset val="100"/>
        <c:noMultiLvlLbl val="0"/>
      </c:catAx>
      <c:valAx>
        <c:axId val="411459056"/>
        <c:scaling>
          <c:orientation val="minMax"/>
          <c:max val="300"/>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1458664"/>
        <c:crosses val="autoZero"/>
        <c:crossBetween val="between"/>
      </c:valAx>
      <c:valAx>
        <c:axId val="411459448"/>
        <c:scaling>
          <c:orientation val="minMax"/>
          <c:max val="100"/>
        </c:scaling>
        <c:delete val="0"/>
        <c:axPos val="r"/>
        <c:numFmt formatCode="0.0_ "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1459840"/>
        <c:crosses val="max"/>
        <c:crossBetween val="between"/>
      </c:valAx>
      <c:catAx>
        <c:axId val="411459840"/>
        <c:scaling>
          <c:orientation val="minMax"/>
        </c:scaling>
        <c:delete val="1"/>
        <c:axPos val="b"/>
        <c:numFmt formatCode="General" sourceLinked="1"/>
        <c:majorTickMark val="out"/>
        <c:minorTickMark val="none"/>
        <c:tickLblPos val="nextTo"/>
        <c:crossAx val="41145944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oddHeader>&amp;Cセルフチェックシート経過記録表</c:oddHeader>
    </c:headerFooter>
    <c:pageMargins b="0.75" l="0.7" r="0.7" t="0.75" header="0.3" footer="0.3"/>
    <c:pageSetup paperSize="9" orientation="landscape"/>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１回目と３</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177E-4BA1-8200-C4FEF8C7CAE1}"/>
            </c:ext>
          </c:extLst>
        </c:ser>
        <c:ser>
          <c:idx val="2"/>
          <c:order val="1"/>
          <c:tx>
            <c:strRef>
              <c:f>'GN25本人（結果）'!$J$10:$K$10</c:f>
              <c:strCache>
                <c:ptCount val="1"/>
                <c:pt idx="0">
                  <c:v>2020/1/30</c:v>
                </c:pt>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'GN25本人（結果）'!$K$11:$K$26</c:f>
              <c:numCache>
                <c:formatCode>0.0_ </c:formatCode>
                <c:ptCount val="16"/>
                <c:pt idx="0">
                  <c:v>2.6666666666666665</c:v>
                </c:pt>
                <c:pt idx="1">
                  <c:v>3</c:v>
                </c:pt>
                <c:pt idx="2">
                  <c:v>2.5</c:v>
                </c:pt>
                <c:pt idx="3">
                  <c:v>2</c:v>
                </c:pt>
                <c:pt idx="4">
                  <c:v>2</c:v>
                </c:pt>
                <c:pt idx="5">
                  <c:v>2</c:v>
                </c:pt>
                <c:pt idx="6">
                  <c:v>1.5</c:v>
                </c:pt>
                <c:pt idx="7">
                  <c:v>2</c:v>
                </c:pt>
                <c:pt idx="8">
                  <c:v>3</c:v>
                </c:pt>
                <c:pt idx="9">
                  <c:v>1</c:v>
                </c:pt>
                <c:pt idx="10">
                  <c:v>2</c:v>
                </c:pt>
                <c:pt idx="11">
                  <c:v>1</c:v>
                </c:pt>
                <c:pt idx="12">
                  <c:v>3</c:v>
                </c:pt>
                <c:pt idx="13">
                  <c:v>1.6666666666666667</c:v>
                </c:pt>
                <c:pt idx="14">
                  <c:v>2</c:v>
                </c:pt>
                <c:pt idx="15">
                  <c:v>1</c:v>
                </c:pt>
              </c:numCache>
            </c:numRef>
          </c:val>
          <c:extLst>
            <c:ext xmlns:c16="http://schemas.microsoft.com/office/drawing/2014/chart" uri="{C3380CC4-5D6E-409C-BE32-E72D297353CC}">
              <c16:uniqueId val="{00000001-177E-4BA1-8200-C4FEF8C7CAE1}"/>
            </c:ext>
          </c:extLst>
        </c:ser>
        <c:dLbls>
          <c:showLegendKey val="0"/>
          <c:showVal val="0"/>
          <c:showCatName val="0"/>
          <c:showSerName val="0"/>
          <c:showPercent val="0"/>
          <c:showBubbleSize val="0"/>
        </c:dLbls>
        <c:axId val="395781000"/>
        <c:axId val="395781384"/>
      </c:radarChart>
      <c:catAx>
        <c:axId val="395781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5781384"/>
        <c:crosses val="autoZero"/>
        <c:auto val="1"/>
        <c:lblAlgn val="ctr"/>
        <c:lblOffset val="100"/>
        <c:noMultiLvlLbl val="0"/>
      </c:catAx>
      <c:valAx>
        <c:axId val="39578138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5781000"/>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4</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7872-4D79-B92D-E0A6F0A6CD03}"/>
            </c:ext>
          </c:extLst>
        </c:ser>
        <c:ser>
          <c:idx val="2"/>
          <c:order val="1"/>
          <c:tx>
            <c:strRef>
              <c:f>'GN25本人（結果）'!$L$10:$M$10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'GN25本人（結果）'!$M$11:$M$26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7872-4D79-B92D-E0A6F0A6CD03}"/>
            </c:ext>
          </c:extLst>
        </c:ser>
        <c:dLbls>
          <c:showLegendKey val="0"/>
          <c:showVal val="0"/>
          <c:showCatName val="0"/>
          <c:showSerName val="0"/>
          <c:showPercent val="0"/>
          <c:showBubbleSize val="0"/>
        </c:dLbls>
        <c:axId val="394568768"/>
        <c:axId val="394567200"/>
      </c:radarChart>
      <c:catAx>
        <c:axId val="394568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4567200"/>
        <c:crosses val="autoZero"/>
        <c:auto val="1"/>
        <c:lblAlgn val="ctr"/>
        <c:lblOffset val="100"/>
        <c:noMultiLvlLbl val="0"/>
      </c:catAx>
      <c:valAx>
        <c:axId val="394567200"/>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4568768"/>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5</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B446-4EC1-A17F-4D54902FC1FD}"/>
            </c:ext>
          </c:extLst>
        </c:ser>
        <c:ser>
          <c:idx val="2"/>
          <c:order val="1"/>
          <c:tx>
            <c:strRef>
              <c:f>'GN25本人（結果）'!$N$10:$O$10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'GN25本人（結果）'!$O$11:$O$26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B446-4EC1-A17F-4D54902FC1FD}"/>
            </c:ext>
          </c:extLst>
        </c:ser>
        <c:dLbls>
          <c:showLegendKey val="0"/>
          <c:showVal val="0"/>
          <c:showCatName val="0"/>
          <c:showSerName val="0"/>
          <c:showPercent val="0"/>
          <c:showBubbleSize val="0"/>
        </c:dLbls>
        <c:axId val="394565632"/>
        <c:axId val="394566024"/>
      </c:radarChart>
      <c:catAx>
        <c:axId val="394565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4566024"/>
        <c:crosses val="autoZero"/>
        <c:auto val="1"/>
        <c:lblAlgn val="ctr"/>
        <c:lblOffset val="100"/>
        <c:noMultiLvlLbl val="0"/>
      </c:catAx>
      <c:valAx>
        <c:axId val="39456602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4565632"/>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6</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1505-47DC-AC98-DC28926D62B1}"/>
            </c:ext>
          </c:extLst>
        </c:ser>
        <c:ser>
          <c:idx val="2"/>
          <c:order val="1"/>
          <c:tx>
            <c:strRef>
              <c:f>'GN25本人（結果）'!$P$10:$Q$10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'GN25本人（結果）'!$Q$11:$Q$26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505-47DC-AC98-DC28926D62B1}"/>
            </c:ext>
          </c:extLst>
        </c:ser>
        <c:dLbls>
          <c:showLegendKey val="0"/>
          <c:showVal val="0"/>
          <c:showCatName val="0"/>
          <c:showSerName val="0"/>
          <c:showPercent val="0"/>
          <c:showBubbleSize val="0"/>
        </c:dLbls>
        <c:axId val="396637528"/>
        <c:axId val="396641448"/>
      </c:radarChart>
      <c:catAx>
        <c:axId val="396637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6641448"/>
        <c:crosses val="autoZero"/>
        <c:auto val="1"/>
        <c:lblAlgn val="ctr"/>
        <c:lblOffset val="100"/>
        <c:noMultiLvlLbl val="0"/>
      </c:catAx>
      <c:valAx>
        <c:axId val="396641448"/>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6637528"/>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7</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C14F-400A-8237-3EA4704C090E}"/>
            </c:ext>
          </c:extLst>
        </c:ser>
        <c:ser>
          <c:idx val="2"/>
          <c:order val="1"/>
          <c:tx>
            <c:strRef>
              <c:f>'GN25本人（結果）'!$R$10:$S$10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'GN25本人（結果）'!$S$11:$S$26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C14F-400A-8237-3EA4704C090E}"/>
            </c:ext>
          </c:extLst>
        </c:ser>
        <c:dLbls>
          <c:showLegendKey val="0"/>
          <c:showVal val="0"/>
          <c:showCatName val="0"/>
          <c:showSerName val="0"/>
          <c:showPercent val="0"/>
          <c:showBubbleSize val="0"/>
        </c:dLbls>
        <c:axId val="396639488"/>
        <c:axId val="396640664"/>
      </c:radarChart>
      <c:catAx>
        <c:axId val="396639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6640664"/>
        <c:crosses val="autoZero"/>
        <c:auto val="1"/>
        <c:lblAlgn val="ctr"/>
        <c:lblOffset val="100"/>
        <c:noMultiLvlLbl val="0"/>
      </c:catAx>
      <c:valAx>
        <c:axId val="39664066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6639488"/>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8</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3CB1-4B70-ADB5-E24BFA428DAE}"/>
            </c:ext>
          </c:extLst>
        </c:ser>
        <c:ser>
          <c:idx val="2"/>
          <c:order val="1"/>
          <c:tx>
            <c:strRef>
              <c:f>'GN25本人（結果）'!$T$10:$U$10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'GN25本人（結果）'!$U$11:$U$26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3CB1-4B70-ADB5-E24BFA428DAE}"/>
            </c:ext>
          </c:extLst>
        </c:ser>
        <c:dLbls>
          <c:showLegendKey val="0"/>
          <c:showVal val="0"/>
          <c:showCatName val="0"/>
          <c:showSerName val="0"/>
          <c:showPercent val="0"/>
          <c:showBubbleSize val="0"/>
        </c:dLbls>
        <c:axId val="396638312"/>
        <c:axId val="396642624"/>
      </c:radarChart>
      <c:catAx>
        <c:axId val="396638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6642624"/>
        <c:crosses val="autoZero"/>
        <c:auto val="1"/>
        <c:lblAlgn val="ctr"/>
        <c:lblOffset val="100"/>
        <c:noMultiLvlLbl val="0"/>
      </c:catAx>
      <c:valAx>
        <c:axId val="396642624"/>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6638312"/>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ja-JP" altLang="en-US" sz="1200" b="0" i="0" baseline="0">
                <a:effectLst/>
              </a:rPr>
              <a:t>１回目と</a:t>
            </a:r>
            <a:r>
              <a:rPr lang="en-US" altLang="ja-JP" sz="1200" b="0" i="0" baseline="0">
                <a:effectLst/>
              </a:rPr>
              <a:t>9</a:t>
            </a:r>
            <a:r>
              <a:rPr lang="ja-JP" altLang="ja-JP" sz="1200" b="0" i="0" baseline="0">
                <a:effectLst/>
              </a:rPr>
              <a:t>回目</a:t>
            </a:r>
            <a:r>
              <a:rPr lang="ja-JP" altLang="en-US" sz="1200" b="0" i="0" baseline="0">
                <a:effectLst/>
              </a:rPr>
              <a:t>の比較</a:t>
            </a:r>
            <a:endParaRPr lang="ja-JP" altLang="ja-JP" sz="1200">
              <a:effectLst/>
            </a:endParaRPr>
          </a:p>
        </c:rich>
      </c:tx>
      <c:layout>
        <c:manualLayout>
          <c:xMode val="edge"/>
          <c:yMode val="edge"/>
          <c:x val="0.36045744156128118"/>
          <c:y val="1.544955633762469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4376267004174071"/>
          <c:y val="0.1942612214415301"/>
          <c:w val="0.47523987757232883"/>
          <c:h val="0.60114763518125802"/>
        </c:manualLayout>
      </c:layout>
      <c:radarChart>
        <c:radarStyle val="marker"/>
        <c:varyColors val="0"/>
        <c:ser>
          <c:idx val="1"/>
          <c:order val="0"/>
          <c:tx>
            <c:strRef>
              <c:f>'GN25本人（結果）'!$G$10</c:f>
              <c:strCache>
                <c:ptCount val="1"/>
                <c:pt idx="0">
                  <c:v>2019/11/30</c:v>
                </c:pt>
              </c:strCache>
            </c:strRef>
          </c:tx>
          <c:spPr>
            <a:ln w="28575" cap="rnd">
              <a:solidFill>
                <a:schemeClr val="accent1"/>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'GN25本人（結果）'!$G$11:$G$26</c:f>
              <c:numCache>
                <c:formatCode>0.0_ </c:formatCode>
                <c:ptCount val="16"/>
                <c:pt idx="0">
                  <c:v>1.3333333333333333</c:v>
                </c:pt>
                <c:pt idx="1">
                  <c:v>2</c:v>
                </c:pt>
                <c:pt idx="2">
                  <c:v>2</c:v>
                </c:pt>
                <c:pt idx="3">
                  <c:v>2</c:v>
                </c:pt>
                <c:pt idx="4">
                  <c:v>1</c:v>
                </c:pt>
                <c:pt idx="5">
                  <c:v>1.5</c:v>
                </c:pt>
                <c:pt idx="6">
                  <c:v>1</c:v>
                </c:pt>
                <c:pt idx="7">
                  <c:v>2</c:v>
                </c:pt>
                <c:pt idx="8">
                  <c:v>2</c:v>
                </c:pt>
                <c:pt idx="9">
                  <c:v>1</c:v>
                </c:pt>
                <c:pt idx="10">
                  <c:v>1</c:v>
                </c:pt>
                <c:pt idx="11">
                  <c:v>1</c:v>
                </c:pt>
                <c:pt idx="12">
                  <c:v>2</c:v>
                </c:pt>
                <c:pt idx="13">
                  <c:v>1</c:v>
                </c:pt>
                <c:pt idx="14">
                  <c:v>1</c:v>
                </c:pt>
                <c:pt idx="15">
                  <c:v>1</c:v>
                </c:pt>
              </c:numCache>
            </c:numRef>
          </c:val>
          <c:extLst>
            <c:ext xmlns:c16="http://schemas.microsoft.com/office/drawing/2014/chart" uri="{C3380CC4-5D6E-409C-BE32-E72D297353CC}">
              <c16:uniqueId val="{00000000-10FB-4351-833E-E57C5E6C53CE}"/>
            </c:ext>
          </c:extLst>
        </c:ser>
        <c:ser>
          <c:idx val="2"/>
          <c:order val="1"/>
          <c:tx>
            <c:strRef>
              <c:f>'GN25本人（結果）'!$V$10:$W$10</c:f>
              <c:strCache>
                <c:ptCount val="1"/>
              </c:strCache>
            </c:strRef>
          </c:tx>
          <c:spPr>
            <a:ln w="28575" cap="rnd">
              <a:solidFill>
                <a:srgbClr val="FF0000"/>
              </a:solidFill>
              <a:round/>
            </a:ln>
            <a:effectLst/>
          </c:spPr>
          <c:marker>
            <c:symbol val="none"/>
          </c:marker>
          <c:cat>
            <c:strRef>
              <c:f>'GN25本人（結果）'!$D$11:$D$26</c:f>
              <c:strCache>
                <c:ptCount val="16"/>
                <c:pt idx="0">
                  <c:v>生活リズムの改善</c:v>
                </c:pt>
                <c:pt idx="1">
                  <c:v>身だしなみ</c:v>
                </c:pt>
                <c:pt idx="2">
                  <c:v>体力・健康の改善</c:v>
                </c:pt>
                <c:pt idx="3">
                  <c:v>ストレスコントロール</c:v>
                </c:pt>
                <c:pt idx="4">
                  <c:v>計画づくりや目標設定の改善</c:v>
                </c:pt>
                <c:pt idx="5">
                  <c:v>コミュニケーション能力の向上</c:v>
                </c:pt>
                <c:pt idx="6">
                  <c:v>知人・友人関係の改善</c:v>
                </c:pt>
                <c:pt idx="7">
                  <c:v>状況把握能力の向上</c:v>
                </c:pt>
                <c:pt idx="8">
                  <c:v>対人スキル</c:v>
                </c:pt>
                <c:pt idx="9">
                  <c:v>自己肯定感・自尊感情の向上</c:v>
                </c:pt>
                <c:pt idx="10">
                  <c:v>勤労意欲の向上</c:v>
                </c:pt>
                <c:pt idx="11">
                  <c:v>働く自信の向上</c:v>
                </c:pt>
                <c:pt idx="12">
                  <c:v>実行力の向上</c:v>
                </c:pt>
                <c:pt idx="13">
                  <c:v>求職活動状況の改善</c:v>
                </c:pt>
                <c:pt idx="14">
                  <c:v>選択機会の拡大</c:v>
                </c:pt>
                <c:pt idx="15">
                  <c:v>知識や技術の向上</c:v>
                </c:pt>
              </c:strCache>
            </c:strRef>
          </c:cat>
          <c:val>
            <c:numRef>
              <c:f>'GN25本人（結果）'!$W$11:$W$26</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10FB-4351-833E-E57C5E6C53CE}"/>
            </c:ext>
          </c:extLst>
        </c:ser>
        <c:dLbls>
          <c:showLegendKey val="0"/>
          <c:showVal val="0"/>
          <c:showCatName val="0"/>
          <c:showSerName val="0"/>
          <c:showPercent val="0"/>
          <c:showBubbleSize val="0"/>
        </c:dLbls>
        <c:axId val="396640272"/>
        <c:axId val="396641056"/>
      </c:radarChart>
      <c:catAx>
        <c:axId val="396640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crossAx val="396641056"/>
        <c:crosses val="autoZero"/>
        <c:auto val="1"/>
        <c:lblAlgn val="ctr"/>
        <c:lblOffset val="100"/>
        <c:noMultiLvlLbl val="0"/>
      </c:catAx>
      <c:valAx>
        <c:axId val="396641056"/>
        <c:scaling>
          <c:orientation val="minMax"/>
          <c:max val="4"/>
        </c:scaling>
        <c:delete val="0"/>
        <c:axPos val="l"/>
        <c:majorGridlines>
          <c:spPr>
            <a:ln w="9525" cap="flat" cmpd="sng" algn="ctr">
              <a:solidFill>
                <a:schemeClr val="bg1">
                  <a:lumMod val="75000"/>
                </a:schemeClr>
              </a:solidFill>
              <a:round/>
            </a:ln>
            <a:effectLst>
              <a:outerShdw blurRad="50800" dist="50800" dir="5400000" algn="ctr" rotWithShape="0">
                <a:schemeClr val="bg1"/>
              </a:outerShdw>
            </a:effectLst>
          </c:spPr>
        </c:majorGridlines>
        <c:numFmt formatCode="0.0_ " sourceLinked="1"/>
        <c:majorTickMark val="in"/>
        <c:minorTickMark val="in"/>
        <c:tickLblPos val="nextTo"/>
        <c:spPr>
          <a:noFill/>
          <a:ln>
            <a:solidFill>
              <a:schemeClr val="bg1">
                <a:lumMod val="6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96640272"/>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hyperlink" Target="#'GN25&#25903;&#25588;&#21729;&#65288;&#12464;&#12521;&#12501;&#65289;'!A1"/><Relationship Id="rId3" Type="http://schemas.openxmlformats.org/officeDocument/2006/relationships/hyperlink" Target="#'TS59&#65288;&#20837;&#21147;&#65289;'!A1"/><Relationship Id="rId7" Type="http://schemas.openxmlformats.org/officeDocument/2006/relationships/hyperlink" Target="#'GN25&#26412;&#20154;&#65288;&#12464;&#12521;&#12501;&#65289;'!A1"/><Relationship Id="rId2" Type="http://schemas.openxmlformats.org/officeDocument/2006/relationships/hyperlink" Target="#'GN25&#25903;&#25588;&#21729;&#65288;&#20837;&#21147;&#65289;'!A1"/><Relationship Id="rId1" Type="http://schemas.openxmlformats.org/officeDocument/2006/relationships/hyperlink" Target="#'GN25&#26412;&#20154;&#65288;&#20837;&#21147;&#65289;'!A1"/><Relationship Id="rId6" Type="http://schemas.openxmlformats.org/officeDocument/2006/relationships/hyperlink" Target="#'TS59&#65288;&#32080;&#26524;&#65289;'!A1"/><Relationship Id="rId5" Type="http://schemas.openxmlformats.org/officeDocument/2006/relationships/hyperlink" Target="#'GN25&#25903;&#25588;&#21729;&#65288;&#32080;&#26524;&#65289;'!A1"/><Relationship Id="rId4" Type="http://schemas.openxmlformats.org/officeDocument/2006/relationships/hyperlink" Target="#'GN25&#26412;&#20154;&#65288;&#32080;&#26524;&#65289;'!A1"/><Relationship Id="rId9" Type="http://schemas.openxmlformats.org/officeDocument/2006/relationships/hyperlink" Target="#'TS59&#65288;&#12464;&#12521;&#12501;&#65289;'!A1"/></Relationships>
</file>

<file path=xl/drawings/_rels/drawing2.xml.rels><?xml version="1.0" encoding="UTF-8" standalone="yes"?>
<Relationships xmlns="http://schemas.openxmlformats.org/package/2006/relationships"><Relationship Id="rId1" Type="http://schemas.openxmlformats.org/officeDocument/2006/relationships/hyperlink" Target="#TOP!A1"/></Relationships>
</file>

<file path=xl/drawings/_rels/drawing20.xml.rels><?xml version="1.0" encoding="UTF-8" standalone="yes"?>
<Relationships xmlns="http://schemas.openxmlformats.org/package/2006/relationships"><Relationship Id="rId1" Type="http://schemas.openxmlformats.org/officeDocument/2006/relationships/hyperlink" Target="#TOP!A1"/></Relationships>
</file>

<file path=xl/drawings/_rels/drawing21.xml.rels><?xml version="1.0" encoding="UTF-8" standalone="yes"?>
<Relationships xmlns="http://schemas.openxmlformats.org/package/2006/relationships"><Relationship Id="rId1" Type="http://schemas.openxmlformats.org/officeDocument/2006/relationships/hyperlink" Target="#TOP!A1"/></Relationships>
</file>

<file path=xl/drawings/_rels/drawing22.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hyperlink" Target="#TOP!A1"/></Relationships>
</file>

<file path=xl/drawings/_rels/drawing3.xml.rels><?xml version="1.0" encoding="UTF-8" standalone="yes"?>
<Relationships xmlns="http://schemas.openxmlformats.org/package/2006/relationships"><Relationship Id="rId1" Type="http://schemas.openxmlformats.org/officeDocument/2006/relationships/hyperlink" Target="#TOP!A1"/></Relationships>
</file>

<file path=xl/drawings/_rels/drawing4.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chart" Target="../charts/chart2.xml"/><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1.xml"/><Relationship Id="rId1" Type="http://schemas.openxmlformats.org/officeDocument/2006/relationships/hyperlink" Target="#TOP!A1"/><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chart" Target="../charts/chart4.xml"/><Relationship Id="rId10" Type="http://schemas.openxmlformats.org/officeDocument/2006/relationships/chart" Target="../charts/chart9.xml"/><Relationship Id="rId4" Type="http://schemas.openxmlformats.org/officeDocument/2006/relationships/chart" Target="../charts/chart3.xml"/><Relationship Id="rId9" Type="http://schemas.openxmlformats.org/officeDocument/2006/relationships/chart" Target="../charts/chart8.xml"/></Relationships>
</file>

<file path=xl/drawings/_rels/drawing5.xml.rels><?xml version="1.0" encoding="UTF-8" standalone="yes"?>
<Relationships xmlns="http://schemas.openxmlformats.org/package/2006/relationships"><Relationship Id="rId1" Type="http://schemas.openxmlformats.org/officeDocument/2006/relationships/hyperlink" Target="#TOP!A1"/></Relationships>
</file>

<file path=xl/drawings/_rels/drawing6.xml.rels><?xml version="1.0" encoding="UTF-8" standalone="yes"?>
<Relationships xmlns="http://schemas.openxmlformats.org/package/2006/relationships"><Relationship Id="rId1" Type="http://schemas.openxmlformats.org/officeDocument/2006/relationships/hyperlink" Target="#TOP!A1"/></Relationships>
</file>

<file path=xl/drawings/_rels/drawing7.xml.rels><?xml version="1.0" encoding="UTF-8" standalone="yes"?>
<Relationships xmlns="http://schemas.openxmlformats.org/package/2006/relationships"><Relationship Id="rId8" Type="http://schemas.openxmlformats.org/officeDocument/2006/relationships/chart" Target="../charts/chart19.xml"/><Relationship Id="rId13" Type="http://schemas.openxmlformats.org/officeDocument/2006/relationships/chart" Target="../charts/chart24.xml"/><Relationship Id="rId3" Type="http://schemas.openxmlformats.org/officeDocument/2006/relationships/chart" Target="../charts/chart14.xml"/><Relationship Id="rId7" Type="http://schemas.openxmlformats.org/officeDocument/2006/relationships/chart" Target="../charts/chart18.xml"/><Relationship Id="rId12" Type="http://schemas.openxmlformats.org/officeDocument/2006/relationships/chart" Target="../charts/chart23.xml"/><Relationship Id="rId2" Type="http://schemas.openxmlformats.org/officeDocument/2006/relationships/chart" Target="../charts/chart13.xml"/><Relationship Id="rId1" Type="http://schemas.openxmlformats.org/officeDocument/2006/relationships/hyperlink" Target="#TOP!A1"/><Relationship Id="rId6" Type="http://schemas.openxmlformats.org/officeDocument/2006/relationships/chart" Target="../charts/chart17.xml"/><Relationship Id="rId11" Type="http://schemas.openxmlformats.org/officeDocument/2006/relationships/chart" Target="../charts/chart22.xml"/><Relationship Id="rId5" Type="http://schemas.openxmlformats.org/officeDocument/2006/relationships/chart" Target="../charts/chart16.xml"/><Relationship Id="rId10" Type="http://schemas.openxmlformats.org/officeDocument/2006/relationships/chart" Target="../charts/chart21.xml"/><Relationship Id="rId4" Type="http://schemas.openxmlformats.org/officeDocument/2006/relationships/chart" Target="../charts/chart15.xml"/><Relationship Id="rId9"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0</xdr:col>
      <xdr:colOff>132769</xdr:colOff>
      <xdr:row>12</xdr:row>
      <xdr:rowOff>152399</xdr:rowOff>
    </xdr:from>
    <xdr:to>
      <xdr:col>9</xdr:col>
      <xdr:colOff>136309</xdr:colOff>
      <xdr:row>14</xdr:row>
      <xdr:rowOff>55199</xdr:rowOff>
    </xdr:to>
    <xdr:sp macro="" textlink="">
      <xdr:nvSpPr>
        <xdr:cNvPr id="3" name="四角形: 角度付き 2">
          <a:hlinkClick xmlns:r="http://schemas.openxmlformats.org/officeDocument/2006/relationships" r:id="rId1"/>
          <a:extLst>
            <a:ext uri="{FF2B5EF4-FFF2-40B4-BE49-F238E27FC236}">
              <a16:creationId xmlns:a16="http://schemas.microsoft.com/office/drawing/2014/main" id="{ED4798EF-E1A4-4FFE-A9DA-9ABD4F5CF7B5}"/>
            </a:ext>
          </a:extLst>
        </xdr:cNvPr>
        <xdr:cNvSpPr/>
      </xdr:nvSpPr>
      <xdr:spPr>
        <a:xfrm>
          <a:off x="132769" y="4051299"/>
          <a:ext cx="2403840" cy="360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a:t>
          </a:r>
          <a:r>
            <a:rPr kumimoji="1" lang="en-US" altLang="ja-JP" sz="1100"/>
            <a:t>GN-25</a:t>
          </a:r>
          <a:r>
            <a:rPr kumimoji="1" lang="ja-JP" altLang="en-US" sz="1100" baseline="0"/>
            <a:t>）</a:t>
          </a:r>
          <a:r>
            <a:rPr kumimoji="1" lang="ja-JP" altLang="en-US" sz="1100"/>
            <a:t>本人評価入力</a:t>
          </a:r>
        </a:p>
      </xdr:txBody>
    </xdr:sp>
    <xdr:clientData/>
  </xdr:twoCellAnchor>
  <xdr:twoCellAnchor>
    <xdr:from>
      <xdr:col>0</xdr:col>
      <xdr:colOff>144506</xdr:colOff>
      <xdr:row>14</xdr:row>
      <xdr:rowOff>155901</xdr:rowOff>
    </xdr:from>
    <xdr:to>
      <xdr:col>9</xdr:col>
      <xdr:colOff>148046</xdr:colOff>
      <xdr:row>16</xdr:row>
      <xdr:rowOff>58701</xdr:rowOff>
    </xdr:to>
    <xdr:sp macro="" textlink="">
      <xdr:nvSpPr>
        <xdr:cNvPr id="5" name="四角形: 角度付き 4">
          <a:hlinkClick xmlns:r="http://schemas.openxmlformats.org/officeDocument/2006/relationships" r:id="rId2"/>
          <a:extLst>
            <a:ext uri="{FF2B5EF4-FFF2-40B4-BE49-F238E27FC236}">
              <a16:creationId xmlns:a16="http://schemas.microsoft.com/office/drawing/2014/main" id="{22F0C0BB-E30F-4932-8566-347DB3849EEE}"/>
            </a:ext>
          </a:extLst>
        </xdr:cNvPr>
        <xdr:cNvSpPr/>
      </xdr:nvSpPr>
      <xdr:spPr>
        <a:xfrm>
          <a:off x="144506" y="4512001"/>
          <a:ext cx="2403840" cy="360000"/>
        </a:xfrm>
        <a:prstGeom prst="bevel">
          <a:avLst/>
        </a:prstGeom>
        <a:solidFill>
          <a:srgbClr val="CC3F28"/>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GN-25</a:t>
          </a:r>
          <a:r>
            <a:rPr kumimoji="1" lang="en-US" altLang="ja-JP" sz="1100" baseline="0">
              <a:solidFill>
                <a:schemeClr val="lt1"/>
              </a:solidFill>
              <a:effectLst/>
              <a:latin typeface="+mn-lt"/>
              <a:ea typeface="+mn-ea"/>
              <a:cs typeface="+mn-cs"/>
            </a:rPr>
            <a:t> </a:t>
          </a:r>
          <a:r>
            <a:rPr kumimoji="1" lang="ja-JP" altLang="ja-JP" sz="1100" baseline="0">
              <a:solidFill>
                <a:schemeClr val="lt1"/>
              </a:solidFill>
              <a:effectLst/>
              <a:latin typeface="+mn-lt"/>
              <a:ea typeface="+mn-ea"/>
              <a:cs typeface="+mn-cs"/>
            </a:rPr>
            <a:t>）</a:t>
          </a:r>
          <a:r>
            <a:rPr kumimoji="1" lang="ja-JP" altLang="en-US" sz="1100" baseline="0">
              <a:solidFill>
                <a:schemeClr val="lt1"/>
              </a:solidFill>
              <a:effectLst/>
              <a:latin typeface="+mn-lt"/>
              <a:ea typeface="+mn-ea"/>
              <a:cs typeface="+mn-cs"/>
            </a:rPr>
            <a:t>支援員</a:t>
          </a:r>
          <a:r>
            <a:rPr kumimoji="1" lang="ja-JP" altLang="ja-JP" sz="1100">
              <a:solidFill>
                <a:schemeClr val="lt1"/>
              </a:solidFill>
              <a:effectLst/>
              <a:latin typeface="+mn-lt"/>
              <a:ea typeface="+mn-ea"/>
              <a:cs typeface="+mn-cs"/>
            </a:rPr>
            <a:t>評価入力</a:t>
          </a:r>
          <a:endParaRPr lang="ja-JP" altLang="ja-JP">
            <a:effectLst/>
          </a:endParaRPr>
        </a:p>
      </xdr:txBody>
    </xdr:sp>
    <xdr:clientData/>
  </xdr:twoCellAnchor>
  <xdr:twoCellAnchor>
    <xdr:from>
      <xdr:col>0</xdr:col>
      <xdr:colOff>141830</xdr:colOff>
      <xdr:row>16</xdr:row>
      <xdr:rowOff>135718</xdr:rowOff>
    </xdr:from>
    <xdr:to>
      <xdr:col>9</xdr:col>
      <xdr:colOff>145370</xdr:colOff>
      <xdr:row>18</xdr:row>
      <xdr:rowOff>38518</xdr:rowOff>
    </xdr:to>
    <xdr:sp macro="" textlink="">
      <xdr:nvSpPr>
        <xdr:cNvPr id="6" name="四角形: 角度付き 5">
          <a:hlinkClick xmlns:r="http://schemas.openxmlformats.org/officeDocument/2006/relationships" r:id="rId3"/>
          <a:extLst>
            <a:ext uri="{FF2B5EF4-FFF2-40B4-BE49-F238E27FC236}">
              <a16:creationId xmlns:a16="http://schemas.microsoft.com/office/drawing/2014/main" id="{E66A1F6B-92C2-4FF9-B313-C51B420A8374}"/>
            </a:ext>
          </a:extLst>
        </xdr:cNvPr>
        <xdr:cNvSpPr/>
      </xdr:nvSpPr>
      <xdr:spPr>
        <a:xfrm>
          <a:off x="141830" y="4949018"/>
          <a:ext cx="2403840" cy="360000"/>
        </a:xfrm>
        <a:prstGeom prst="bevel">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a:t>（</a:t>
          </a:r>
          <a:r>
            <a:rPr kumimoji="1" lang="en-US" altLang="ja-JP" sz="1100"/>
            <a:t>TS-59</a:t>
          </a:r>
          <a:r>
            <a:rPr kumimoji="1" lang="ja-JP" altLang="en-US" sz="1100"/>
            <a:t>）セルフチェック入力</a:t>
          </a:r>
        </a:p>
      </xdr:txBody>
    </xdr:sp>
    <xdr:clientData/>
  </xdr:twoCellAnchor>
  <xdr:twoCellAnchor>
    <xdr:from>
      <xdr:col>12</xdr:col>
      <xdr:colOff>132769</xdr:colOff>
      <xdr:row>12</xdr:row>
      <xdr:rowOff>152399</xdr:rowOff>
    </xdr:from>
    <xdr:to>
      <xdr:col>21</xdr:col>
      <xdr:colOff>136309</xdr:colOff>
      <xdr:row>14</xdr:row>
      <xdr:rowOff>55199</xdr:rowOff>
    </xdr:to>
    <xdr:sp macro="" textlink="">
      <xdr:nvSpPr>
        <xdr:cNvPr id="11" name="四角形: 角度付き 10">
          <a:hlinkClick xmlns:r="http://schemas.openxmlformats.org/officeDocument/2006/relationships" r:id="rId4"/>
          <a:extLst>
            <a:ext uri="{FF2B5EF4-FFF2-40B4-BE49-F238E27FC236}">
              <a16:creationId xmlns:a16="http://schemas.microsoft.com/office/drawing/2014/main" id="{3543BC41-B26B-48FE-B18B-7ACC6D991ABA}"/>
            </a:ext>
          </a:extLst>
        </xdr:cNvPr>
        <xdr:cNvSpPr/>
      </xdr:nvSpPr>
      <xdr:spPr>
        <a:xfrm>
          <a:off x="132769" y="4545105"/>
          <a:ext cx="2424011" cy="36896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a:t>
          </a:r>
          <a:r>
            <a:rPr kumimoji="1" lang="en-US" altLang="ja-JP" sz="1100"/>
            <a:t>GN-25</a:t>
          </a:r>
          <a:r>
            <a:rPr kumimoji="1" lang="ja-JP" altLang="en-US" sz="1100" baseline="0"/>
            <a:t>）</a:t>
          </a:r>
          <a:r>
            <a:rPr kumimoji="1" lang="ja-JP" altLang="en-US" sz="1100"/>
            <a:t>本人評価結果</a:t>
          </a:r>
        </a:p>
      </xdr:txBody>
    </xdr:sp>
    <xdr:clientData/>
  </xdr:twoCellAnchor>
  <xdr:twoCellAnchor>
    <xdr:from>
      <xdr:col>12</xdr:col>
      <xdr:colOff>144506</xdr:colOff>
      <xdr:row>14</xdr:row>
      <xdr:rowOff>155901</xdr:rowOff>
    </xdr:from>
    <xdr:to>
      <xdr:col>21</xdr:col>
      <xdr:colOff>148046</xdr:colOff>
      <xdr:row>16</xdr:row>
      <xdr:rowOff>58701</xdr:rowOff>
    </xdr:to>
    <xdr:sp macro="" textlink="">
      <xdr:nvSpPr>
        <xdr:cNvPr id="12" name="四角形: 角度付き 11">
          <a:hlinkClick xmlns:r="http://schemas.openxmlformats.org/officeDocument/2006/relationships" r:id="rId5"/>
          <a:extLst>
            <a:ext uri="{FF2B5EF4-FFF2-40B4-BE49-F238E27FC236}">
              <a16:creationId xmlns:a16="http://schemas.microsoft.com/office/drawing/2014/main" id="{BD247960-1606-470C-A0A0-8246221D00BD}"/>
            </a:ext>
          </a:extLst>
        </xdr:cNvPr>
        <xdr:cNvSpPr/>
      </xdr:nvSpPr>
      <xdr:spPr>
        <a:xfrm>
          <a:off x="144506" y="5014772"/>
          <a:ext cx="2424011" cy="368964"/>
        </a:xfrm>
        <a:prstGeom prst="bevel">
          <a:avLst/>
        </a:prstGeom>
        <a:solidFill>
          <a:srgbClr val="CC3F28"/>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GN-25</a:t>
          </a:r>
          <a:r>
            <a:rPr kumimoji="1" lang="en-US" altLang="ja-JP" sz="1100" baseline="0">
              <a:solidFill>
                <a:schemeClr val="lt1"/>
              </a:solidFill>
              <a:effectLst/>
              <a:latin typeface="+mn-lt"/>
              <a:ea typeface="+mn-ea"/>
              <a:cs typeface="+mn-cs"/>
            </a:rPr>
            <a:t> </a:t>
          </a:r>
          <a:r>
            <a:rPr kumimoji="1" lang="ja-JP" altLang="ja-JP" sz="1100" baseline="0">
              <a:solidFill>
                <a:schemeClr val="lt1"/>
              </a:solidFill>
              <a:effectLst/>
              <a:latin typeface="+mn-lt"/>
              <a:ea typeface="+mn-ea"/>
              <a:cs typeface="+mn-cs"/>
            </a:rPr>
            <a:t>）</a:t>
          </a:r>
          <a:r>
            <a:rPr kumimoji="1" lang="ja-JP" altLang="en-US" sz="1100" baseline="0">
              <a:solidFill>
                <a:schemeClr val="lt1"/>
              </a:solidFill>
              <a:effectLst/>
              <a:latin typeface="+mn-lt"/>
              <a:ea typeface="+mn-ea"/>
              <a:cs typeface="+mn-cs"/>
            </a:rPr>
            <a:t>支援員</a:t>
          </a:r>
          <a:r>
            <a:rPr kumimoji="1" lang="ja-JP" altLang="ja-JP" sz="1100">
              <a:solidFill>
                <a:schemeClr val="lt1"/>
              </a:solidFill>
              <a:effectLst/>
              <a:latin typeface="+mn-lt"/>
              <a:ea typeface="+mn-ea"/>
              <a:cs typeface="+mn-cs"/>
            </a:rPr>
            <a:t>評価</a:t>
          </a:r>
          <a:r>
            <a:rPr kumimoji="1" lang="ja-JP" altLang="en-US" sz="1100">
              <a:solidFill>
                <a:schemeClr val="lt1"/>
              </a:solidFill>
              <a:effectLst/>
              <a:latin typeface="+mn-lt"/>
              <a:ea typeface="+mn-ea"/>
              <a:cs typeface="+mn-cs"/>
            </a:rPr>
            <a:t>結果</a:t>
          </a:r>
          <a:endParaRPr lang="ja-JP" altLang="ja-JP">
            <a:effectLst/>
          </a:endParaRPr>
        </a:p>
      </xdr:txBody>
    </xdr:sp>
    <xdr:clientData/>
  </xdr:twoCellAnchor>
  <xdr:twoCellAnchor>
    <xdr:from>
      <xdr:col>12</xdr:col>
      <xdr:colOff>141830</xdr:colOff>
      <xdr:row>16</xdr:row>
      <xdr:rowOff>135718</xdr:rowOff>
    </xdr:from>
    <xdr:to>
      <xdr:col>21</xdr:col>
      <xdr:colOff>145370</xdr:colOff>
      <xdr:row>18</xdr:row>
      <xdr:rowOff>38518</xdr:rowOff>
    </xdr:to>
    <xdr:sp macro="" textlink="">
      <xdr:nvSpPr>
        <xdr:cNvPr id="13" name="四角形: 角度付き 12">
          <a:hlinkClick xmlns:r="http://schemas.openxmlformats.org/officeDocument/2006/relationships" r:id="rId6"/>
          <a:extLst>
            <a:ext uri="{FF2B5EF4-FFF2-40B4-BE49-F238E27FC236}">
              <a16:creationId xmlns:a16="http://schemas.microsoft.com/office/drawing/2014/main" id="{2820AF75-66EC-428A-855C-AC9C73858A2B}"/>
            </a:ext>
          </a:extLst>
        </xdr:cNvPr>
        <xdr:cNvSpPr/>
      </xdr:nvSpPr>
      <xdr:spPr>
        <a:xfrm>
          <a:off x="141830" y="5460753"/>
          <a:ext cx="2424011" cy="368965"/>
        </a:xfrm>
        <a:prstGeom prst="bevel">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a:t>（</a:t>
          </a:r>
          <a:r>
            <a:rPr kumimoji="1" lang="en-US" altLang="ja-JP" sz="1100"/>
            <a:t>TS-59</a:t>
          </a:r>
          <a:r>
            <a:rPr kumimoji="1" lang="ja-JP" altLang="en-US" sz="1100"/>
            <a:t>）セルフチェック結果</a:t>
          </a:r>
        </a:p>
      </xdr:txBody>
    </xdr:sp>
    <xdr:clientData/>
  </xdr:twoCellAnchor>
  <xdr:twoCellAnchor>
    <xdr:from>
      <xdr:col>24</xdr:col>
      <xdr:colOff>132769</xdr:colOff>
      <xdr:row>12</xdr:row>
      <xdr:rowOff>152399</xdr:rowOff>
    </xdr:from>
    <xdr:to>
      <xdr:col>33</xdr:col>
      <xdr:colOff>136309</xdr:colOff>
      <xdr:row>14</xdr:row>
      <xdr:rowOff>55199</xdr:rowOff>
    </xdr:to>
    <xdr:sp macro="" textlink="">
      <xdr:nvSpPr>
        <xdr:cNvPr id="14" name="四角形: 角度付き 13">
          <a:hlinkClick xmlns:r="http://schemas.openxmlformats.org/officeDocument/2006/relationships" r:id="rId7"/>
          <a:extLst>
            <a:ext uri="{FF2B5EF4-FFF2-40B4-BE49-F238E27FC236}">
              <a16:creationId xmlns:a16="http://schemas.microsoft.com/office/drawing/2014/main" id="{204B474E-48BA-42F8-AC18-569C6CDB2AAC}"/>
            </a:ext>
          </a:extLst>
        </xdr:cNvPr>
        <xdr:cNvSpPr/>
      </xdr:nvSpPr>
      <xdr:spPr>
        <a:xfrm>
          <a:off x="132769" y="4545105"/>
          <a:ext cx="2424011" cy="36896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a:t>
          </a:r>
          <a:r>
            <a:rPr kumimoji="1" lang="en-US" altLang="ja-JP" sz="1100"/>
            <a:t>GN-25</a:t>
          </a:r>
          <a:r>
            <a:rPr kumimoji="1" lang="ja-JP" altLang="en-US" sz="1100" baseline="0"/>
            <a:t>）</a:t>
          </a:r>
          <a:r>
            <a:rPr kumimoji="1" lang="ja-JP" altLang="en-US" sz="1100"/>
            <a:t>本人評価グラフ</a:t>
          </a:r>
        </a:p>
      </xdr:txBody>
    </xdr:sp>
    <xdr:clientData/>
  </xdr:twoCellAnchor>
  <xdr:twoCellAnchor>
    <xdr:from>
      <xdr:col>24</xdr:col>
      <xdr:colOff>144506</xdr:colOff>
      <xdr:row>14</xdr:row>
      <xdr:rowOff>155901</xdr:rowOff>
    </xdr:from>
    <xdr:to>
      <xdr:col>33</xdr:col>
      <xdr:colOff>148046</xdr:colOff>
      <xdr:row>16</xdr:row>
      <xdr:rowOff>58701</xdr:rowOff>
    </xdr:to>
    <xdr:sp macro="" textlink="">
      <xdr:nvSpPr>
        <xdr:cNvPr id="15" name="四角形: 角度付き 14">
          <a:hlinkClick xmlns:r="http://schemas.openxmlformats.org/officeDocument/2006/relationships" r:id="rId8"/>
          <a:extLst>
            <a:ext uri="{FF2B5EF4-FFF2-40B4-BE49-F238E27FC236}">
              <a16:creationId xmlns:a16="http://schemas.microsoft.com/office/drawing/2014/main" id="{E8A3ED79-F8A2-402B-842F-99DBA39A2F50}"/>
            </a:ext>
          </a:extLst>
        </xdr:cNvPr>
        <xdr:cNvSpPr/>
      </xdr:nvSpPr>
      <xdr:spPr>
        <a:xfrm>
          <a:off x="144506" y="5014772"/>
          <a:ext cx="2424011" cy="368964"/>
        </a:xfrm>
        <a:prstGeom prst="bevel">
          <a:avLst/>
        </a:prstGeom>
        <a:solidFill>
          <a:srgbClr val="CC3F28"/>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GN-25</a:t>
          </a:r>
          <a:r>
            <a:rPr kumimoji="1" lang="en-US" altLang="ja-JP" sz="1100" baseline="0">
              <a:solidFill>
                <a:schemeClr val="lt1"/>
              </a:solidFill>
              <a:effectLst/>
              <a:latin typeface="+mn-lt"/>
              <a:ea typeface="+mn-ea"/>
              <a:cs typeface="+mn-cs"/>
            </a:rPr>
            <a:t> </a:t>
          </a:r>
          <a:r>
            <a:rPr kumimoji="1" lang="ja-JP" altLang="ja-JP" sz="1100" baseline="0">
              <a:solidFill>
                <a:schemeClr val="lt1"/>
              </a:solidFill>
              <a:effectLst/>
              <a:latin typeface="+mn-lt"/>
              <a:ea typeface="+mn-ea"/>
              <a:cs typeface="+mn-cs"/>
            </a:rPr>
            <a:t>）</a:t>
          </a:r>
          <a:r>
            <a:rPr kumimoji="1" lang="ja-JP" altLang="en-US" sz="1100" baseline="0">
              <a:solidFill>
                <a:schemeClr val="lt1"/>
              </a:solidFill>
              <a:effectLst/>
              <a:latin typeface="+mn-lt"/>
              <a:ea typeface="+mn-ea"/>
              <a:cs typeface="+mn-cs"/>
            </a:rPr>
            <a:t>支援員</a:t>
          </a:r>
          <a:r>
            <a:rPr kumimoji="1" lang="ja-JP" altLang="ja-JP" sz="1100">
              <a:solidFill>
                <a:schemeClr val="lt1"/>
              </a:solidFill>
              <a:effectLst/>
              <a:latin typeface="+mn-lt"/>
              <a:ea typeface="+mn-ea"/>
              <a:cs typeface="+mn-cs"/>
            </a:rPr>
            <a:t>評価</a:t>
          </a:r>
          <a:r>
            <a:rPr kumimoji="1" lang="ja-JP" altLang="en-US" sz="1100">
              <a:solidFill>
                <a:schemeClr val="lt1"/>
              </a:solidFill>
              <a:effectLst/>
              <a:latin typeface="+mn-lt"/>
              <a:ea typeface="+mn-ea"/>
              <a:cs typeface="+mn-cs"/>
            </a:rPr>
            <a:t>グラフ</a:t>
          </a:r>
          <a:endParaRPr lang="ja-JP" altLang="ja-JP">
            <a:effectLst/>
          </a:endParaRPr>
        </a:p>
      </xdr:txBody>
    </xdr:sp>
    <xdr:clientData/>
  </xdr:twoCellAnchor>
  <xdr:twoCellAnchor>
    <xdr:from>
      <xdr:col>24</xdr:col>
      <xdr:colOff>141830</xdr:colOff>
      <xdr:row>16</xdr:row>
      <xdr:rowOff>135718</xdr:rowOff>
    </xdr:from>
    <xdr:to>
      <xdr:col>33</xdr:col>
      <xdr:colOff>145370</xdr:colOff>
      <xdr:row>18</xdr:row>
      <xdr:rowOff>38518</xdr:rowOff>
    </xdr:to>
    <xdr:sp macro="" textlink="">
      <xdr:nvSpPr>
        <xdr:cNvPr id="16" name="四角形: 角度付き 15">
          <a:hlinkClick xmlns:r="http://schemas.openxmlformats.org/officeDocument/2006/relationships" r:id="rId9"/>
          <a:extLst>
            <a:ext uri="{FF2B5EF4-FFF2-40B4-BE49-F238E27FC236}">
              <a16:creationId xmlns:a16="http://schemas.microsoft.com/office/drawing/2014/main" id="{4E0969A9-0CC4-4C14-88F9-69AE75818739}"/>
            </a:ext>
          </a:extLst>
        </xdr:cNvPr>
        <xdr:cNvSpPr/>
      </xdr:nvSpPr>
      <xdr:spPr>
        <a:xfrm>
          <a:off x="141830" y="5460753"/>
          <a:ext cx="2424011" cy="368965"/>
        </a:xfrm>
        <a:prstGeom prst="bevel">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a:t>（</a:t>
          </a:r>
          <a:r>
            <a:rPr kumimoji="1" lang="en-US" altLang="ja-JP" sz="1100"/>
            <a:t>TS-59</a:t>
          </a:r>
          <a:r>
            <a:rPr kumimoji="1" lang="ja-JP" altLang="en-US" sz="1100"/>
            <a:t>）セルフチェックグラフ</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J$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EB0AB754-1AEE-4FE7-AFC8-1931F9FB0CBC}" type="TxLink">
            <a:rPr lang="en-US" altLang="en-US" sz="1000" b="0" i="0" u="none" strike="noStrike">
              <a:solidFill>
                <a:srgbClr val="000000"/>
              </a:solidFill>
              <a:latin typeface="游ゴシック"/>
              <a:ea typeface="游ゴシック"/>
            </a:rPr>
            <a:pPr/>
            <a:t>2020/1/30</a:t>
          </a:fld>
          <a:endParaRPr lang="ja-JP" altLang="en-US" sz="1100"/>
        </a:p>
      </cdr:txBody>
    </cdr:sp>
  </cdr:relSizeAnchor>
</c:userShapes>
</file>

<file path=xl/drawings/drawing11.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L$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AF8589D-AB9B-45A5-9477-41B7E3982720}"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2.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N$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62BB5CCB-6E37-4A0F-A78E-2D6D99ACA790}"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3.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P$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921B8CBC-98EA-4B92-A528-DFC196D4F67A}"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4.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R$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C8057365-E516-4435-A357-5FDA9950044E}"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5.xml><?xml version="1.0" encoding="utf-8"?>
<c:userShapes xmlns:c="http://schemas.openxmlformats.org/drawingml/2006/chart">
  <cdr:relSizeAnchor xmlns:cdr="http://schemas.openxmlformats.org/drawingml/2006/chartDrawing">
    <cdr:from>
      <cdr:x>0.00743</cdr:x>
      <cdr:y>0.01485</cdr:y>
    </cdr:from>
    <cdr:to>
      <cdr:x>0.13725</cdr:x>
      <cdr:y>0.11022</cdr:y>
    </cdr:to>
    <cdr:sp macro="" textlink="'GN25支援員（結果）'!$T$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51CDA49C-D9A1-4DC2-937A-6BD083F29C70}"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6.xml><?xml version="1.0" encoding="utf-8"?>
<c:userShapes xmlns:c="http://schemas.openxmlformats.org/drawingml/2006/chart">
  <cdr:relSizeAnchor xmlns:cdr="http://schemas.openxmlformats.org/drawingml/2006/chartDrawing">
    <cdr:from>
      <cdr:x>0.00743</cdr:x>
      <cdr:y>0.01488</cdr:y>
    </cdr:from>
    <cdr:to>
      <cdr:x>0.13725</cdr:x>
      <cdr:y>0.11043</cdr:y>
    </cdr:to>
    <cdr:sp macro="" textlink="'GN25支援員（結果）'!$V$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1E2465E3-7782-4566-855F-DC6E4EEFDFEE}"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7.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X$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F67ABD38-5BA3-4C80-81A7-CC59F5785DB6}"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8.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Z$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FF635085-C23A-4062-9242-0A27470CA3F5}"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19.xml><?xml version="1.0" encoding="utf-8"?>
<c:userShapes xmlns:c="http://schemas.openxmlformats.org/drawingml/2006/chart">
  <cdr:relSizeAnchor xmlns:cdr="http://schemas.openxmlformats.org/drawingml/2006/chartDrawing">
    <cdr:from>
      <cdr:x>0.00743</cdr:x>
      <cdr:y>0.01479</cdr:y>
    </cdr:from>
    <cdr:to>
      <cdr:x>0.13725</cdr:x>
      <cdr:y>0.10975</cdr:y>
    </cdr:to>
    <cdr:sp macro="" textlink="'GN25支援員（結果）'!$AB$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5A244AC-1A39-4133-920C-DBFF1FE46046}" type="TxLink">
            <a:rPr lang="en-US" altLang="en-US" sz="1000" b="0" i="0" u="none" strike="noStrike">
              <a:solidFill>
                <a:srgbClr val="000000"/>
              </a:solidFill>
              <a:latin typeface="游ゴシック"/>
              <a:ea typeface="游ゴシック"/>
            </a:rPr>
            <a:pPr/>
            <a:t> </a:t>
          </a:fld>
          <a:endParaRPr lang="ja-JP" altLang="en-US" sz="1100"/>
        </a:p>
      </cdr:txBody>
    </cdr:sp>
  </cdr:relSizeAnchor>
</c:userShapes>
</file>

<file path=xl/drawings/drawing2.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ED05AB06-689C-4CDA-8C7A-349DC7377313}"/>
            </a:ext>
          </a:extLst>
        </xdr:cNvPr>
        <xdr:cNvSpPr/>
      </xdr:nvSpPr>
      <xdr:spPr>
        <a:xfrm>
          <a:off x="5359243" y="65246"/>
          <a:ext cx="1254441" cy="348139"/>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5" name="正方形/長方形 4">
          <a:extLst>
            <a:ext uri="{FF2B5EF4-FFF2-40B4-BE49-F238E27FC236}">
              <a16:creationId xmlns:a16="http://schemas.microsoft.com/office/drawing/2014/main" id="{5CC6745A-AFC7-40BA-BE2B-F132044EB557}"/>
            </a:ext>
          </a:extLst>
        </xdr:cNvPr>
        <xdr:cNvSpPr/>
      </xdr:nvSpPr>
      <xdr:spPr>
        <a:xfrm>
          <a:off x="23337" y="52058"/>
          <a:ext cx="8499339" cy="381695"/>
        </a:xfrm>
        <a:prstGeom prst="rect">
          <a:avLst/>
        </a:prstGeom>
        <a:solidFill>
          <a:schemeClr val="accent5">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GN-25</a:t>
          </a:r>
          <a:r>
            <a:rPr kumimoji="1" lang="ja-JP" altLang="en-US" sz="1100"/>
            <a:t>　本人評価シート　入力画面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6" name="正方形/長方形 5">
          <a:hlinkClick xmlns:r="http://schemas.openxmlformats.org/officeDocument/2006/relationships" r:id="rId1"/>
          <a:extLst>
            <a:ext uri="{FF2B5EF4-FFF2-40B4-BE49-F238E27FC236}">
              <a16:creationId xmlns:a16="http://schemas.microsoft.com/office/drawing/2014/main" id="{8F04F587-E6B7-4085-B6E6-9EBA92DBC80F}"/>
            </a:ext>
          </a:extLst>
        </xdr:cNvPr>
        <xdr:cNvSpPr/>
      </xdr:nvSpPr>
      <xdr:spPr>
        <a:xfrm>
          <a:off x="8557737" y="52058"/>
          <a:ext cx="1758571" cy="38169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70A71E31-C96D-4002-BEAE-6C4E8DEC2F94}"/>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01842646-83B7-4DC2-8CB2-7CC4F143E39A}"/>
            </a:ext>
          </a:extLst>
        </xdr:cNvPr>
        <xdr:cNvSpPr/>
      </xdr:nvSpPr>
      <xdr:spPr>
        <a:xfrm>
          <a:off x="23337" y="52058"/>
          <a:ext cx="8490547" cy="375833"/>
        </a:xfrm>
        <a:prstGeom prst="rect">
          <a:avLst/>
        </a:prstGeom>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TS-59</a:t>
          </a:r>
          <a:r>
            <a:rPr kumimoji="1" lang="ja-JP" altLang="en-US" sz="1100"/>
            <a:t>　セルフチェックシート　入力画面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5666FE81-F2D5-446D-9907-B193C67E4D46}"/>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B6AE49B5-7D14-4AA1-9768-A365F42BFDDF}"/>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23D664DE-2DD0-48A4-81CF-C602EBE5A3BD}"/>
            </a:ext>
          </a:extLst>
        </xdr:cNvPr>
        <xdr:cNvSpPr/>
      </xdr:nvSpPr>
      <xdr:spPr>
        <a:xfrm>
          <a:off x="23337" y="52058"/>
          <a:ext cx="8490547" cy="375833"/>
        </a:xfrm>
        <a:prstGeom prst="rect">
          <a:avLst/>
        </a:prstGeom>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TS-59</a:t>
          </a:r>
          <a:r>
            <a:rPr kumimoji="1" lang="ja-JP" altLang="en-US" sz="1100"/>
            <a:t>　セルフチェックシート　結果画面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71E1C4F0-BE80-438A-981E-0F9500F446E9}"/>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4501993</xdr:colOff>
      <xdr:row>0</xdr:row>
      <xdr:rowOff>65246</xdr:rowOff>
    </xdr:from>
    <xdr:to>
      <xdr:col>1</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F9C9FC09-2190-4CAC-A192-4739298CDB28}"/>
            </a:ext>
          </a:extLst>
        </xdr:cNvPr>
        <xdr:cNvSpPr/>
      </xdr:nvSpPr>
      <xdr:spPr>
        <a:xfrm>
          <a:off x="20102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5</xdr:col>
      <xdr:colOff>855784</xdr:colOff>
      <xdr:row>1</xdr:row>
      <xdr:rowOff>199291</xdr:rowOff>
    </xdr:to>
    <xdr:sp macro="" textlink="">
      <xdr:nvSpPr>
        <xdr:cNvPr id="3" name="正方形/長方形 2">
          <a:extLst>
            <a:ext uri="{FF2B5EF4-FFF2-40B4-BE49-F238E27FC236}">
              <a16:creationId xmlns:a16="http://schemas.microsoft.com/office/drawing/2014/main" id="{E3D18386-8D00-4D07-AD17-E2D515BBB47F}"/>
            </a:ext>
          </a:extLst>
        </xdr:cNvPr>
        <xdr:cNvSpPr/>
      </xdr:nvSpPr>
      <xdr:spPr>
        <a:xfrm>
          <a:off x="23337" y="52058"/>
          <a:ext cx="4672927" cy="375833"/>
        </a:xfrm>
        <a:prstGeom prst="rect">
          <a:avLst/>
        </a:prstGeom>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TS-59</a:t>
          </a:r>
          <a:r>
            <a:rPr kumimoji="1" lang="ja-JP" altLang="en-US" sz="1100"/>
            <a:t>　セルフチェックシート　</a:t>
          </a:r>
          <a:r>
            <a:rPr kumimoji="1" lang="ja-JP" altLang="en-US" sz="1100" baseline="0"/>
            <a:t>グラフ</a:t>
          </a:r>
          <a:endParaRPr kumimoji="1" lang="ja-JP" altLang="en-US" sz="1100"/>
        </a:p>
      </xdr:txBody>
    </xdr:sp>
    <xdr:clientData/>
  </xdr:twoCellAnchor>
  <xdr:twoCellAnchor>
    <xdr:from>
      <xdr:col>5</xdr:col>
      <xdr:colOff>890845</xdr:colOff>
      <xdr:row>0</xdr:row>
      <xdr:rowOff>52058</xdr:rowOff>
    </xdr:from>
    <xdr:to>
      <xdr:col>7</xdr:col>
      <xdr:colOff>867508</xdr:colOff>
      <xdr:row>1</xdr:row>
      <xdr:rowOff>199291</xdr:rowOff>
    </xdr:to>
    <xdr:sp macro="" textlink="">
      <xdr:nvSpPr>
        <xdr:cNvPr id="10" name="正方形/長方形 9">
          <a:hlinkClick xmlns:r="http://schemas.openxmlformats.org/officeDocument/2006/relationships" r:id="rId1"/>
          <a:extLst>
            <a:ext uri="{FF2B5EF4-FFF2-40B4-BE49-F238E27FC236}">
              <a16:creationId xmlns:a16="http://schemas.microsoft.com/office/drawing/2014/main" id="{C2909A32-2A77-402F-A247-2DA70E02E73A}"/>
            </a:ext>
          </a:extLst>
        </xdr:cNvPr>
        <xdr:cNvSpPr/>
      </xdr:nvSpPr>
      <xdr:spPr>
        <a:xfrm>
          <a:off x="4693225" y="52058"/>
          <a:ext cx="13406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1</xdr:col>
      <xdr:colOff>474206</xdr:colOff>
      <xdr:row>3</xdr:row>
      <xdr:rowOff>91966</xdr:rowOff>
    </xdr:from>
    <xdr:to>
      <xdr:col>14</xdr:col>
      <xdr:colOff>729424</xdr:colOff>
      <xdr:row>27</xdr:row>
      <xdr:rowOff>105833</xdr:rowOff>
    </xdr:to>
    <xdr:graphicFrame macro="">
      <xdr:nvGraphicFramePr>
        <xdr:cNvPr id="17" name="グラフ 16">
          <a:extLst>
            <a:ext uri="{FF2B5EF4-FFF2-40B4-BE49-F238E27FC236}">
              <a16:creationId xmlns:a16="http://schemas.microsoft.com/office/drawing/2014/main" id="{DC07147C-28E9-4DE6-9F3D-54060AFC58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0.00441</cdr:x>
      <cdr:y>0.01147</cdr:y>
    </cdr:from>
    <cdr:to>
      <cdr:x>0.05276</cdr:x>
      <cdr:y>0.08109</cdr:y>
    </cdr:to>
    <cdr:sp macro="" textlink="">
      <cdr:nvSpPr>
        <cdr:cNvPr id="2" name="テキスト ボックス 1">
          <a:extLst xmlns:a="http://schemas.openxmlformats.org/drawingml/2006/main">
            <a:ext uri="{FF2B5EF4-FFF2-40B4-BE49-F238E27FC236}">
              <a16:creationId xmlns:a16="http://schemas.microsoft.com/office/drawing/2014/main" id="{F368F252-9CAA-4A7C-9209-4D616D6F8601}"/>
            </a:ext>
          </a:extLst>
        </cdr:cNvPr>
        <cdr:cNvSpPr txBox="1"/>
      </cdr:nvSpPr>
      <cdr:spPr>
        <a:xfrm xmlns:a="http://schemas.openxmlformats.org/drawingml/2006/main">
          <a:off x="33236" y="39247"/>
          <a:ext cx="364191" cy="238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800"/>
            <a:t>（合計）</a:t>
          </a:r>
        </a:p>
      </cdr:txBody>
    </cdr:sp>
  </cdr:relSizeAnchor>
  <cdr:relSizeAnchor xmlns:cdr="http://schemas.openxmlformats.org/drawingml/2006/chartDrawing">
    <cdr:from>
      <cdr:x>0.90017</cdr:x>
      <cdr:y>0</cdr:y>
    </cdr:from>
    <cdr:to>
      <cdr:x>0.94851</cdr:x>
      <cdr:y>0.06962</cdr:y>
    </cdr:to>
    <cdr:sp macro="" textlink="">
      <cdr:nvSpPr>
        <cdr:cNvPr id="3" name="テキスト ボックス 1">
          <a:extLst xmlns:a="http://schemas.openxmlformats.org/drawingml/2006/main">
            <a:ext uri="{FF2B5EF4-FFF2-40B4-BE49-F238E27FC236}">
              <a16:creationId xmlns:a16="http://schemas.microsoft.com/office/drawing/2014/main" id="{12B5F015-A1C1-46CF-BF0B-46DB917133A4}"/>
            </a:ext>
          </a:extLst>
        </cdr:cNvPr>
        <cdr:cNvSpPr txBox="1"/>
      </cdr:nvSpPr>
      <cdr:spPr>
        <a:xfrm xmlns:a="http://schemas.openxmlformats.org/drawingml/2006/main">
          <a:off x="6781334" y="0"/>
          <a:ext cx="364191" cy="2381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t>（個別指標）</a:t>
          </a: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48C32DFF-1A4B-4313-8D1E-65B550927283}"/>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B6B9B98A-F693-465D-963B-68C2C79E0666}"/>
            </a:ext>
          </a:extLst>
        </xdr:cNvPr>
        <xdr:cNvSpPr/>
      </xdr:nvSpPr>
      <xdr:spPr>
        <a:xfrm>
          <a:off x="23337" y="52058"/>
          <a:ext cx="8490547" cy="375833"/>
        </a:xfrm>
        <a:prstGeom prst="rect">
          <a:avLst/>
        </a:prstGeom>
        <a:solidFill>
          <a:schemeClr val="accent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en-US" altLang="ja-JP" sz="1100"/>
            <a:t>GN-25</a:t>
          </a:r>
          <a:r>
            <a:rPr kumimoji="1" lang="ja-JP" altLang="en-US" sz="1100"/>
            <a:t>　本人評価　結果シート</a:t>
          </a:r>
        </a:p>
      </xdr:txBody>
    </xdr:sp>
    <xdr:clientData/>
  </xdr:twoCellAnchor>
  <xdr:twoCellAnchor>
    <xdr:from>
      <xdr:col>7</xdr:col>
      <xdr:colOff>61882</xdr:colOff>
      <xdr:row>0</xdr:row>
      <xdr:rowOff>52058</xdr:rowOff>
    </xdr:from>
    <xdr:to>
      <xdr:col>10</xdr:col>
      <xdr:colOff>496453</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C45DD5E3-63D9-4161-B5B4-1BAFB871D892}"/>
            </a:ext>
          </a:extLst>
        </xdr:cNvPr>
        <xdr:cNvSpPr/>
      </xdr:nvSpPr>
      <xdr:spPr>
        <a:xfrm>
          <a:off x="5499791" y="52058"/>
          <a:ext cx="1496753" cy="37814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4" name="四角形: 1 つの角を切り取る 3">
          <a:hlinkClick xmlns:r="http://schemas.openxmlformats.org/officeDocument/2006/relationships" r:id="rId1"/>
          <a:extLst>
            <a:ext uri="{FF2B5EF4-FFF2-40B4-BE49-F238E27FC236}">
              <a16:creationId xmlns:a16="http://schemas.microsoft.com/office/drawing/2014/main" id="{C604A75A-093C-44C4-B8CB-53A40F9EC5E2}"/>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5" name="正方形/長方形 4">
          <a:extLst>
            <a:ext uri="{FF2B5EF4-FFF2-40B4-BE49-F238E27FC236}">
              <a16:creationId xmlns:a16="http://schemas.microsoft.com/office/drawing/2014/main" id="{AFFE8DCC-13F6-49B5-B4C5-1DCD1342807E}"/>
            </a:ext>
          </a:extLst>
        </xdr:cNvPr>
        <xdr:cNvSpPr/>
      </xdr:nvSpPr>
      <xdr:spPr>
        <a:xfrm>
          <a:off x="23337" y="52058"/>
          <a:ext cx="8490547" cy="375833"/>
        </a:xfrm>
        <a:prstGeom prst="rect">
          <a:avLst/>
        </a:prstGeom>
        <a:solidFill>
          <a:schemeClr val="accent5">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GN-25</a:t>
          </a:r>
          <a:r>
            <a:rPr kumimoji="1" lang="ja-JP" altLang="en-US" sz="1100"/>
            <a:t>　本人評価</a:t>
          </a:r>
          <a:r>
            <a:rPr kumimoji="1" lang="ja-JP" altLang="en-US" sz="1100" baseline="0"/>
            <a:t> グラフ</a:t>
          </a:r>
          <a:endParaRPr kumimoji="1" lang="ja-JP" altLang="en-US" sz="1100"/>
        </a:p>
      </xdr:txBody>
    </xdr:sp>
    <xdr:clientData/>
  </xdr:twoCellAnchor>
  <xdr:twoCellAnchor>
    <xdr:from>
      <xdr:col>0</xdr:col>
      <xdr:colOff>51670</xdr:colOff>
      <xdr:row>2</xdr:row>
      <xdr:rowOff>169333</xdr:rowOff>
    </xdr:from>
    <xdr:to>
      <xdr:col>9</xdr:col>
      <xdr:colOff>656701</xdr:colOff>
      <xdr:row>17</xdr:row>
      <xdr:rowOff>72410</xdr:rowOff>
    </xdr:to>
    <xdr:graphicFrame macro="">
      <xdr:nvGraphicFramePr>
        <xdr:cNvPr id="9" name="グラフ 8">
          <a:extLst>
            <a:ext uri="{FF2B5EF4-FFF2-40B4-BE49-F238E27FC236}">
              <a16:creationId xmlns:a16="http://schemas.microsoft.com/office/drawing/2014/main" id="{A18F17F2-4AFB-4A7E-AA83-90F97B11E4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86146</xdr:colOff>
      <xdr:row>2</xdr:row>
      <xdr:rowOff>169333</xdr:rowOff>
    </xdr:from>
    <xdr:to>
      <xdr:col>20</xdr:col>
      <xdr:colOff>5377</xdr:colOff>
      <xdr:row>17</xdr:row>
      <xdr:rowOff>78272</xdr:rowOff>
    </xdr:to>
    <xdr:graphicFrame macro="">
      <xdr:nvGraphicFramePr>
        <xdr:cNvPr id="10" name="グラフ 9">
          <a:extLst>
            <a:ext uri="{FF2B5EF4-FFF2-40B4-BE49-F238E27FC236}">
              <a16:creationId xmlns:a16="http://schemas.microsoft.com/office/drawing/2014/main" id="{5829F726-2C61-47F4-B3F6-B59C3F8B20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51670</xdr:colOff>
      <xdr:row>18</xdr:row>
      <xdr:rowOff>73564</xdr:rowOff>
    </xdr:from>
    <xdr:to>
      <xdr:col>9</xdr:col>
      <xdr:colOff>656701</xdr:colOff>
      <xdr:row>32</xdr:row>
      <xdr:rowOff>205241</xdr:rowOff>
    </xdr:to>
    <xdr:graphicFrame macro="">
      <xdr:nvGraphicFramePr>
        <xdr:cNvPr id="11" name="グラフ 10">
          <a:extLst>
            <a:ext uri="{FF2B5EF4-FFF2-40B4-BE49-F238E27FC236}">
              <a16:creationId xmlns:a16="http://schemas.microsoft.com/office/drawing/2014/main" id="{4A79B7C5-882C-4C05-A306-7FD595A107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86146</xdr:colOff>
      <xdr:row>18</xdr:row>
      <xdr:rowOff>71471</xdr:rowOff>
    </xdr:from>
    <xdr:to>
      <xdr:col>20</xdr:col>
      <xdr:colOff>5377</xdr:colOff>
      <xdr:row>32</xdr:row>
      <xdr:rowOff>209009</xdr:rowOff>
    </xdr:to>
    <xdr:graphicFrame macro="">
      <xdr:nvGraphicFramePr>
        <xdr:cNvPr id="12" name="グラフ 11">
          <a:extLst>
            <a:ext uri="{FF2B5EF4-FFF2-40B4-BE49-F238E27FC236}">
              <a16:creationId xmlns:a16="http://schemas.microsoft.com/office/drawing/2014/main" id="{E1E1CC43-E273-4046-ABD4-34DBC857EF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51670</xdr:colOff>
      <xdr:row>33</xdr:row>
      <xdr:rowOff>206395</xdr:rowOff>
    </xdr:from>
    <xdr:to>
      <xdr:col>9</xdr:col>
      <xdr:colOff>656701</xdr:colOff>
      <xdr:row>48</xdr:row>
      <xdr:rowOff>109471</xdr:rowOff>
    </xdr:to>
    <xdr:graphicFrame macro="">
      <xdr:nvGraphicFramePr>
        <xdr:cNvPr id="13" name="グラフ 12">
          <a:extLst>
            <a:ext uri="{FF2B5EF4-FFF2-40B4-BE49-F238E27FC236}">
              <a16:creationId xmlns:a16="http://schemas.microsoft.com/office/drawing/2014/main" id="{FDBFA2FC-E76B-45FD-9D02-01509FB97B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86146</xdr:colOff>
      <xdr:row>33</xdr:row>
      <xdr:rowOff>202208</xdr:rowOff>
    </xdr:from>
    <xdr:to>
      <xdr:col>20</xdr:col>
      <xdr:colOff>5377</xdr:colOff>
      <xdr:row>48</xdr:row>
      <xdr:rowOff>105285</xdr:rowOff>
    </xdr:to>
    <xdr:graphicFrame macro="">
      <xdr:nvGraphicFramePr>
        <xdr:cNvPr id="14" name="グラフ 13">
          <a:extLst>
            <a:ext uri="{FF2B5EF4-FFF2-40B4-BE49-F238E27FC236}">
              <a16:creationId xmlns:a16="http://schemas.microsoft.com/office/drawing/2014/main" id="{ED2280EB-162C-435F-AF8A-3F135AEBB9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890845</xdr:colOff>
      <xdr:row>0</xdr:row>
      <xdr:rowOff>52058</xdr:rowOff>
    </xdr:from>
    <xdr:to>
      <xdr:col>8</xdr:col>
      <xdr:colOff>867508</xdr:colOff>
      <xdr:row>1</xdr:row>
      <xdr:rowOff>199291</xdr:rowOff>
    </xdr:to>
    <xdr:sp macro="" textlink="">
      <xdr:nvSpPr>
        <xdr:cNvPr id="6" name="正方形/長方形 5">
          <a:hlinkClick xmlns:r="http://schemas.openxmlformats.org/officeDocument/2006/relationships" r:id="rId1"/>
          <a:extLst>
            <a:ext uri="{FF2B5EF4-FFF2-40B4-BE49-F238E27FC236}">
              <a16:creationId xmlns:a16="http://schemas.microsoft.com/office/drawing/2014/main" id="{3403E3EE-A9AA-4F42-866A-46479C294569}"/>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51670</xdr:colOff>
      <xdr:row>49</xdr:row>
      <xdr:rowOff>110625</xdr:rowOff>
    </xdr:from>
    <xdr:to>
      <xdr:col>9</xdr:col>
      <xdr:colOff>656701</xdr:colOff>
      <xdr:row>64</xdr:row>
      <xdr:rowOff>13702</xdr:rowOff>
    </xdr:to>
    <xdr:graphicFrame macro="">
      <xdr:nvGraphicFramePr>
        <xdr:cNvPr id="15" name="グラフ 14">
          <a:extLst>
            <a:ext uri="{FF2B5EF4-FFF2-40B4-BE49-F238E27FC236}">
              <a16:creationId xmlns:a16="http://schemas.microsoft.com/office/drawing/2014/main" id="{1C4525F7-5ABB-4631-B6F3-EEB831DAD0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86146</xdr:colOff>
      <xdr:row>49</xdr:row>
      <xdr:rowOff>98484</xdr:rowOff>
    </xdr:from>
    <xdr:to>
      <xdr:col>20</xdr:col>
      <xdr:colOff>5377</xdr:colOff>
      <xdr:row>64</xdr:row>
      <xdr:rowOff>7423</xdr:rowOff>
    </xdr:to>
    <xdr:graphicFrame macro="">
      <xdr:nvGraphicFramePr>
        <xdr:cNvPr id="16" name="グラフ 15">
          <a:extLst>
            <a:ext uri="{FF2B5EF4-FFF2-40B4-BE49-F238E27FC236}">
              <a16:creationId xmlns:a16="http://schemas.microsoft.com/office/drawing/2014/main" id="{C4C1A722-3A58-459A-9B65-BC315FD799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51670</xdr:colOff>
      <xdr:row>65</xdr:row>
      <xdr:rowOff>14856</xdr:rowOff>
    </xdr:from>
    <xdr:to>
      <xdr:col>9</xdr:col>
      <xdr:colOff>656701</xdr:colOff>
      <xdr:row>79</xdr:row>
      <xdr:rowOff>146533</xdr:rowOff>
    </xdr:to>
    <xdr:graphicFrame macro="">
      <xdr:nvGraphicFramePr>
        <xdr:cNvPr id="17" name="グラフ 16">
          <a:extLst>
            <a:ext uri="{FF2B5EF4-FFF2-40B4-BE49-F238E27FC236}">
              <a16:creationId xmlns:a16="http://schemas.microsoft.com/office/drawing/2014/main" id="{A227E805-A43C-4F7D-83EB-879BDAB953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86146</xdr:colOff>
      <xdr:row>65</xdr:row>
      <xdr:rowOff>622</xdr:rowOff>
    </xdr:from>
    <xdr:to>
      <xdr:col>20</xdr:col>
      <xdr:colOff>5377</xdr:colOff>
      <xdr:row>79</xdr:row>
      <xdr:rowOff>138160</xdr:rowOff>
    </xdr:to>
    <xdr:graphicFrame macro="">
      <xdr:nvGraphicFramePr>
        <xdr:cNvPr id="18" name="グラフ 17">
          <a:extLst>
            <a:ext uri="{FF2B5EF4-FFF2-40B4-BE49-F238E27FC236}">
              <a16:creationId xmlns:a16="http://schemas.microsoft.com/office/drawing/2014/main" id="{EA7C981A-7526-4C39-91EB-E5B98D71CD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51670</xdr:colOff>
      <xdr:row>80</xdr:row>
      <xdr:rowOff>147687</xdr:rowOff>
    </xdr:from>
    <xdr:to>
      <xdr:col>9</xdr:col>
      <xdr:colOff>656701</xdr:colOff>
      <xdr:row>95</xdr:row>
      <xdr:rowOff>34435</xdr:rowOff>
    </xdr:to>
    <xdr:graphicFrame macro="">
      <xdr:nvGraphicFramePr>
        <xdr:cNvPr id="19" name="グラフ 18">
          <a:extLst>
            <a:ext uri="{FF2B5EF4-FFF2-40B4-BE49-F238E27FC236}">
              <a16:creationId xmlns:a16="http://schemas.microsoft.com/office/drawing/2014/main" id="{39AEE0E1-0512-4282-8E43-AB9CD4B209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xdr:col>
      <xdr:colOff>86146</xdr:colOff>
      <xdr:row>80</xdr:row>
      <xdr:rowOff>131358</xdr:rowOff>
    </xdr:from>
    <xdr:to>
      <xdr:col>20</xdr:col>
      <xdr:colOff>5377</xdr:colOff>
      <xdr:row>95</xdr:row>
      <xdr:rowOff>34435</xdr:rowOff>
    </xdr:to>
    <xdr:graphicFrame macro="">
      <xdr:nvGraphicFramePr>
        <xdr:cNvPr id="20" name="グラフ 19">
          <a:extLst>
            <a:ext uri="{FF2B5EF4-FFF2-40B4-BE49-F238E27FC236}">
              <a16:creationId xmlns:a16="http://schemas.microsoft.com/office/drawing/2014/main" id="{2C6EB5BC-BD10-4A84-8763-2BECD6AF53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8B593D26-4D67-4A05-89B8-2C03BF1D2CF7}"/>
            </a:ext>
          </a:extLst>
        </xdr:cNvPr>
        <xdr:cNvSpPr/>
      </xdr:nvSpPr>
      <xdr:spPr>
        <a:xfrm>
          <a:off x="49820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91730BF0-9215-4278-BD70-04C2C2E3D613}"/>
            </a:ext>
          </a:extLst>
        </xdr:cNvPr>
        <xdr:cNvSpPr/>
      </xdr:nvSpPr>
      <xdr:spPr>
        <a:xfrm>
          <a:off x="23337" y="52058"/>
          <a:ext cx="8490547" cy="375833"/>
        </a:xfrm>
        <a:prstGeom prst="rect">
          <a:avLst/>
        </a:prstGeom>
        <a:solidFill>
          <a:srgbClr val="CC3F28"/>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en-US" altLang="ja-JP" sz="1100"/>
            <a:t>GN-25</a:t>
          </a:r>
          <a:r>
            <a:rPr kumimoji="1" lang="ja-JP" altLang="en-US" sz="1100"/>
            <a:t>　支援員評価シート　入力画面</a:t>
          </a:r>
        </a:p>
      </xdr:txBody>
    </xdr:sp>
    <xdr:clientData/>
  </xdr:twoCellAnchor>
  <xdr:twoCellAnchor>
    <xdr:from>
      <xdr:col>6</xdr:col>
      <xdr:colOff>890845</xdr:colOff>
      <xdr:row>0</xdr:row>
      <xdr:rowOff>52058</xdr:rowOff>
    </xdr:from>
    <xdr:to>
      <xdr:col>8</xdr:col>
      <xdr:colOff>867508</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3F02BB8C-59C3-4810-B6A4-7654211AF178}"/>
            </a:ext>
          </a:extLst>
        </xdr:cNvPr>
        <xdr:cNvSpPr/>
      </xdr:nvSpPr>
      <xdr:spPr>
        <a:xfrm>
          <a:off x="8548945" y="52058"/>
          <a:ext cx="17597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09811E78-9DEB-4E5A-AA19-ABDB03780285}"/>
            </a:ext>
          </a:extLst>
        </xdr:cNvPr>
        <xdr:cNvSpPr/>
      </xdr:nvSpPr>
      <xdr:spPr>
        <a:xfrm>
          <a:off x="2779873" y="65246"/>
          <a:ext cx="4761" cy="35814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5C5FEAB9-8015-4861-ABBC-BF93EF4DD6BE}"/>
            </a:ext>
          </a:extLst>
        </xdr:cNvPr>
        <xdr:cNvSpPr/>
      </xdr:nvSpPr>
      <xdr:spPr>
        <a:xfrm>
          <a:off x="23337" y="52058"/>
          <a:ext cx="5419687" cy="383453"/>
        </a:xfrm>
        <a:prstGeom prst="rect">
          <a:avLst/>
        </a:prstGeom>
        <a:solidFill>
          <a:srgbClr val="CC3F28"/>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en-US" altLang="ja-JP" sz="1100"/>
            <a:t>GN-25</a:t>
          </a:r>
          <a:r>
            <a:rPr kumimoji="1" lang="ja-JP" altLang="en-US" sz="1100"/>
            <a:t>　支援員評価　結果シート</a:t>
          </a:r>
        </a:p>
      </xdr:txBody>
    </xdr:sp>
    <xdr:clientData/>
  </xdr:twoCellAnchor>
  <xdr:twoCellAnchor>
    <xdr:from>
      <xdr:col>7</xdr:col>
      <xdr:colOff>61882</xdr:colOff>
      <xdr:row>0</xdr:row>
      <xdr:rowOff>52058</xdr:rowOff>
    </xdr:from>
    <xdr:to>
      <xdr:col>10</xdr:col>
      <xdr:colOff>496453</xdr:colOff>
      <xdr:row>1</xdr:row>
      <xdr:rowOff>199291</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51ED67DF-A07C-49B9-B2A2-447943B51FB9}"/>
            </a:ext>
          </a:extLst>
        </xdr:cNvPr>
        <xdr:cNvSpPr/>
      </xdr:nvSpPr>
      <xdr:spPr>
        <a:xfrm>
          <a:off x="5502562" y="52058"/>
          <a:ext cx="1486131" cy="38345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4501993</xdr:colOff>
      <xdr:row>0</xdr:row>
      <xdr:rowOff>65246</xdr:rowOff>
    </xdr:from>
    <xdr:to>
      <xdr:col>2</xdr:col>
      <xdr:colOff>5756434</xdr:colOff>
      <xdr:row>1</xdr:row>
      <xdr:rowOff>187166</xdr:rowOff>
    </xdr:to>
    <xdr:sp macro="" textlink="">
      <xdr:nvSpPr>
        <xdr:cNvPr id="2" name="四角形: 1 つの角を切り取る 1">
          <a:hlinkClick xmlns:r="http://schemas.openxmlformats.org/officeDocument/2006/relationships" r:id="rId1"/>
          <a:extLst>
            <a:ext uri="{FF2B5EF4-FFF2-40B4-BE49-F238E27FC236}">
              <a16:creationId xmlns:a16="http://schemas.microsoft.com/office/drawing/2014/main" id="{44AB0D78-B1F3-4DCA-B66F-CD9BE35B1184}"/>
            </a:ext>
          </a:extLst>
        </xdr:cNvPr>
        <xdr:cNvSpPr/>
      </xdr:nvSpPr>
      <xdr:spPr>
        <a:xfrm>
          <a:off x="2010253" y="65246"/>
          <a:ext cx="4761" cy="350520"/>
        </a:xfrm>
        <a:prstGeom prst="snip1Rect">
          <a:avLst/>
        </a:prstGeom>
        <a:solidFill>
          <a:schemeClr val="accent2"/>
        </a:solidFill>
        <a:ln>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0</xdr:col>
      <xdr:colOff>23337</xdr:colOff>
      <xdr:row>0</xdr:row>
      <xdr:rowOff>52058</xdr:rowOff>
    </xdr:from>
    <xdr:to>
      <xdr:col>6</xdr:col>
      <xdr:colOff>855784</xdr:colOff>
      <xdr:row>1</xdr:row>
      <xdr:rowOff>199291</xdr:rowOff>
    </xdr:to>
    <xdr:sp macro="" textlink="">
      <xdr:nvSpPr>
        <xdr:cNvPr id="3" name="正方形/長方形 2">
          <a:extLst>
            <a:ext uri="{FF2B5EF4-FFF2-40B4-BE49-F238E27FC236}">
              <a16:creationId xmlns:a16="http://schemas.microsoft.com/office/drawing/2014/main" id="{5ED13C26-523B-4637-9944-22656454ACFB}"/>
            </a:ext>
          </a:extLst>
        </xdr:cNvPr>
        <xdr:cNvSpPr/>
      </xdr:nvSpPr>
      <xdr:spPr>
        <a:xfrm>
          <a:off x="23337" y="52058"/>
          <a:ext cx="4672927" cy="375833"/>
        </a:xfrm>
        <a:prstGeom prst="rect">
          <a:avLst/>
        </a:prstGeom>
        <a:solidFill>
          <a:schemeClr val="accent2">
            <a:lumMod val="75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en-US" altLang="ja-JP" sz="1100"/>
            <a:t>GN-25</a:t>
          </a:r>
          <a:r>
            <a:rPr kumimoji="1" lang="ja-JP" altLang="en-US" sz="1100"/>
            <a:t>　支援員評価</a:t>
          </a:r>
          <a:r>
            <a:rPr kumimoji="1" lang="ja-JP" altLang="en-US" sz="1100" baseline="0"/>
            <a:t> グラフ</a:t>
          </a:r>
          <a:endParaRPr kumimoji="1" lang="ja-JP" altLang="en-US" sz="1100"/>
        </a:p>
      </xdr:txBody>
    </xdr:sp>
    <xdr:clientData/>
  </xdr:twoCellAnchor>
  <xdr:twoCellAnchor>
    <xdr:from>
      <xdr:col>0</xdr:col>
      <xdr:colOff>114300</xdr:colOff>
      <xdr:row>2</xdr:row>
      <xdr:rowOff>164748</xdr:rowOff>
    </xdr:from>
    <xdr:to>
      <xdr:col>10</xdr:col>
      <xdr:colOff>33531</xdr:colOff>
      <xdr:row>17</xdr:row>
      <xdr:rowOff>67825</xdr:rowOff>
    </xdr:to>
    <xdr:graphicFrame macro="">
      <xdr:nvGraphicFramePr>
        <xdr:cNvPr id="4" name="グラフ 3">
          <a:extLst>
            <a:ext uri="{FF2B5EF4-FFF2-40B4-BE49-F238E27FC236}">
              <a16:creationId xmlns:a16="http://schemas.microsoft.com/office/drawing/2014/main" id="{08B71DDB-E156-4F6D-B14C-45B35B32E8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890845</xdr:colOff>
      <xdr:row>0</xdr:row>
      <xdr:rowOff>52058</xdr:rowOff>
    </xdr:from>
    <xdr:to>
      <xdr:col>8</xdr:col>
      <xdr:colOff>867508</xdr:colOff>
      <xdr:row>1</xdr:row>
      <xdr:rowOff>199291</xdr:rowOff>
    </xdr:to>
    <xdr:sp macro="" textlink="">
      <xdr:nvSpPr>
        <xdr:cNvPr id="10" name="正方形/長方形 9">
          <a:hlinkClick xmlns:r="http://schemas.openxmlformats.org/officeDocument/2006/relationships" r:id="rId1"/>
          <a:extLst>
            <a:ext uri="{FF2B5EF4-FFF2-40B4-BE49-F238E27FC236}">
              <a16:creationId xmlns:a16="http://schemas.microsoft.com/office/drawing/2014/main" id="{7EFD5657-EAE6-4CF4-97C5-5E5DA178A1D5}"/>
            </a:ext>
          </a:extLst>
        </xdr:cNvPr>
        <xdr:cNvSpPr/>
      </xdr:nvSpPr>
      <xdr:spPr>
        <a:xfrm>
          <a:off x="4693225" y="52058"/>
          <a:ext cx="1340643" cy="37583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1100"/>
            <a:t>TOP</a:t>
          </a:r>
          <a:r>
            <a:rPr kumimoji="1" lang="ja-JP" altLang="en-US" sz="1100"/>
            <a:t>に戻る</a:t>
          </a:r>
        </a:p>
      </xdr:txBody>
    </xdr:sp>
    <xdr:clientData/>
  </xdr:twoCellAnchor>
  <xdr:twoCellAnchor>
    <xdr:from>
      <xdr:col>10</xdr:col>
      <xdr:colOff>120560</xdr:colOff>
      <xdr:row>2</xdr:row>
      <xdr:rowOff>164748</xdr:rowOff>
    </xdr:from>
    <xdr:to>
      <xdr:col>20</xdr:col>
      <xdr:colOff>39791</xdr:colOff>
      <xdr:row>17</xdr:row>
      <xdr:rowOff>61021</xdr:rowOff>
    </xdr:to>
    <xdr:graphicFrame macro="">
      <xdr:nvGraphicFramePr>
        <xdr:cNvPr id="17" name="グラフ 16">
          <a:extLst>
            <a:ext uri="{FF2B5EF4-FFF2-40B4-BE49-F238E27FC236}">
              <a16:creationId xmlns:a16="http://schemas.microsoft.com/office/drawing/2014/main" id="{999E959D-0EAB-4FCA-A2A9-284C4EE996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111579</xdr:colOff>
      <xdr:row>17</xdr:row>
      <xdr:rowOff>195676</xdr:rowOff>
    </xdr:from>
    <xdr:to>
      <xdr:col>10</xdr:col>
      <xdr:colOff>36253</xdr:colOff>
      <xdr:row>32</xdr:row>
      <xdr:rowOff>108279</xdr:rowOff>
    </xdr:to>
    <xdr:graphicFrame macro="">
      <xdr:nvGraphicFramePr>
        <xdr:cNvPr id="18" name="グラフ 17">
          <a:extLst>
            <a:ext uri="{FF2B5EF4-FFF2-40B4-BE49-F238E27FC236}">
              <a16:creationId xmlns:a16="http://schemas.microsoft.com/office/drawing/2014/main" id="{74C21916-6D91-4CB4-B13B-4EFBF50122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120560</xdr:colOff>
      <xdr:row>17</xdr:row>
      <xdr:rowOff>191839</xdr:rowOff>
    </xdr:from>
    <xdr:to>
      <xdr:col>20</xdr:col>
      <xdr:colOff>39791</xdr:colOff>
      <xdr:row>32</xdr:row>
      <xdr:rowOff>94916</xdr:rowOff>
    </xdr:to>
    <xdr:graphicFrame macro="">
      <xdr:nvGraphicFramePr>
        <xdr:cNvPr id="19" name="グラフ 18">
          <a:extLst>
            <a:ext uri="{FF2B5EF4-FFF2-40B4-BE49-F238E27FC236}">
              <a16:creationId xmlns:a16="http://schemas.microsoft.com/office/drawing/2014/main" id="{A8DBAC92-1C81-453A-9844-B56B62289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114300</xdr:colOff>
      <xdr:row>32</xdr:row>
      <xdr:rowOff>236130</xdr:rowOff>
    </xdr:from>
    <xdr:to>
      <xdr:col>10</xdr:col>
      <xdr:colOff>33531</xdr:colOff>
      <xdr:row>47</xdr:row>
      <xdr:rowOff>148732</xdr:rowOff>
    </xdr:to>
    <xdr:graphicFrame macro="">
      <xdr:nvGraphicFramePr>
        <xdr:cNvPr id="20" name="グラフ 19">
          <a:extLst>
            <a:ext uri="{FF2B5EF4-FFF2-40B4-BE49-F238E27FC236}">
              <a16:creationId xmlns:a16="http://schemas.microsoft.com/office/drawing/2014/main" id="{7BB77C01-9E7F-475E-939B-F4EEE02C40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120560</xdr:colOff>
      <xdr:row>32</xdr:row>
      <xdr:rowOff>225734</xdr:rowOff>
    </xdr:from>
    <xdr:to>
      <xdr:col>20</xdr:col>
      <xdr:colOff>39791</xdr:colOff>
      <xdr:row>47</xdr:row>
      <xdr:rowOff>128811</xdr:rowOff>
    </xdr:to>
    <xdr:graphicFrame macro="">
      <xdr:nvGraphicFramePr>
        <xdr:cNvPr id="21" name="グラフ 20">
          <a:extLst>
            <a:ext uri="{FF2B5EF4-FFF2-40B4-BE49-F238E27FC236}">
              <a16:creationId xmlns:a16="http://schemas.microsoft.com/office/drawing/2014/main" id="{39B89615-75AB-41C9-A3B9-BDCEB0F8CD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114300</xdr:colOff>
      <xdr:row>48</xdr:row>
      <xdr:rowOff>31655</xdr:rowOff>
    </xdr:from>
    <xdr:to>
      <xdr:col>10</xdr:col>
      <xdr:colOff>33531</xdr:colOff>
      <xdr:row>62</xdr:row>
      <xdr:rowOff>179661</xdr:rowOff>
    </xdr:to>
    <xdr:graphicFrame macro="">
      <xdr:nvGraphicFramePr>
        <xdr:cNvPr id="22" name="グラフ 21">
          <a:extLst>
            <a:ext uri="{FF2B5EF4-FFF2-40B4-BE49-F238E27FC236}">
              <a16:creationId xmlns:a16="http://schemas.microsoft.com/office/drawing/2014/main" id="{533671ED-0D21-4B87-9FA4-E339282F54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120560</xdr:colOff>
      <xdr:row>48</xdr:row>
      <xdr:rowOff>31029</xdr:rowOff>
    </xdr:from>
    <xdr:to>
      <xdr:col>20</xdr:col>
      <xdr:colOff>39791</xdr:colOff>
      <xdr:row>62</xdr:row>
      <xdr:rowOff>156991</xdr:rowOff>
    </xdr:to>
    <xdr:graphicFrame macro="">
      <xdr:nvGraphicFramePr>
        <xdr:cNvPr id="23" name="グラフ 22">
          <a:extLst>
            <a:ext uri="{FF2B5EF4-FFF2-40B4-BE49-F238E27FC236}">
              <a16:creationId xmlns:a16="http://schemas.microsoft.com/office/drawing/2014/main" id="{740DBB0A-AA44-45E9-84C0-A71F80F39D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114300</xdr:colOff>
      <xdr:row>63</xdr:row>
      <xdr:rowOff>62583</xdr:rowOff>
    </xdr:from>
    <xdr:to>
      <xdr:col>10</xdr:col>
      <xdr:colOff>33531</xdr:colOff>
      <xdr:row>77</xdr:row>
      <xdr:rowOff>204874</xdr:rowOff>
    </xdr:to>
    <xdr:graphicFrame macro="">
      <xdr:nvGraphicFramePr>
        <xdr:cNvPr id="24" name="グラフ 23">
          <a:extLst>
            <a:ext uri="{FF2B5EF4-FFF2-40B4-BE49-F238E27FC236}">
              <a16:creationId xmlns:a16="http://schemas.microsoft.com/office/drawing/2014/main" id="{1D2F9835-1A91-4698-82CF-7F628BD595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120560</xdr:colOff>
      <xdr:row>63</xdr:row>
      <xdr:rowOff>59209</xdr:rowOff>
    </xdr:from>
    <xdr:to>
      <xdr:col>20</xdr:col>
      <xdr:colOff>39791</xdr:colOff>
      <xdr:row>77</xdr:row>
      <xdr:rowOff>190886</xdr:rowOff>
    </xdr:to>
    <xdr:graphicFrame macro="">
      <xdr:nvGraphicFramePr>
        <xdr:cNvPr id="25" name="グラフ 24">
          <a:extLst>
            <a:ext uri="{FF2B5EF4-FFF2-40B4-BE49-F238E27FC236}">
              <a16:creationId xmlns:a16="http://schemas.microsoft.com/office/drawing/2014/main" id="{D3F1A3AD-63CA-4D2A-8C0A-4E6192F938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114300</xdr:colOff>
      <xdr:row>78</xdr:row>
      <xdr:rowOff>87798</xdr:rowOff>
    </xdr:from>
    <xdr:to>
      <xdr:col>10</xdr:col>
      <xdr:colOff>33531</xdr:colOff>
      <xdr:row>93</xdr:row>
      <xdr:rowOff>400</xdr:rowOff>
    </xdr:to>
    <xdr:graphicFrame macro="">
      <xdr:nvGraphicFramePr>
        <xdr:cNvPr id="26" name="グラフ 25">
          <a:extLst>
            <a:ext uri="{FF2B5EF4-FFF2-40B4-BE49-F238E27FC236}">
              <a16:creationId xmlns:a16="http://schemas.microsoft.com/office/drawing/2014/main" id="{F8F08E0F-210D-457E-B8B9-99CA17E417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10</xdr:col>
      <xdr:colOff>120560</xdr:colOff>
      <xdr:row>78</xdr:row>
      <xdr:rowOff>93105</xdr:rowOff>
    </xdr:from>
    <xdr:to>
      <xdr:col>20</xdr:col>
      <xdr:colOff>39791</xdr:colOff>
      <xdr:row>93</xdr:row>
      <xdr:rowOff>11422</xdr:rowOff>
    </xdr:to>
    <xdr:graphicFrame macro="">
      <xdr:nvGraphicFramePr>
        <xdr:cNvPr id="27" name="グラフ 26">
          <a:extLst>
            <a:ext uri="{FF2B5EF4-FFF2-40B4-BE49-F238E27FC236}">
              <a16:creationId xmlns:a16="http://schemas.microsoft.com/office/drawing/2014/main" id="{6F0E2643-CB03-4785-9D44-366EB75C57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0.00743</cdr:x>
      <cdr:y>0.01483</cdr:y>
    </cdr:from>
    <cdr:to>
      <cdr:x>0.13725</cdr:x>
      <cdr:y>0.11004</cdr:y>
    </cdr:to>
    <cdr:sp macro="" textlink="'GN25支援員（結果）'!$G$10">
      <cdr:nvSpPr>
        <cdr:cNvPr id="3"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3FF3FC30-F126-44B2-BF70-505AADA02400}" type="TxLink">
            <a:rPr lang="en-US" altLang="en-US" sz="1000" b="0" i="0" u="none" strike="noStrike">
              <a:solidFill>
                <a:srgbClr val="000000"/>
              </a:solidFill>
              <a:latin typeface="游ゴシック"/>
              <a:ea typeface="游ゴシック"/>
            </a:rPr>
            <a:pPr/>
            <a:t>2019/11/30</a:t>
          </a:fld>
          <a:endParaRPr lang="ja-JP" altLang="en-US" sz="1100"/>
        </a:p>
      </cdr:txBody>
    </cdr:sp>
  </cdr:relSizeAnchor>
</c:userShapes>
</file>

<file path=xl/drawings/drawing9.xml><?xml version="1.0" encoding="utf-8"?>
<c:userShapes xmlns:c="http://schemas.openxmlformats.org/drawingml/2006/chart">
  <cdr:relSizeAnchor xmlns:cdr="http://schemas.openxmlformats.org/drawingml/2006/chartDrawing">
    <cdr:from>
      <cdr:x>0.00743</cdr:x>
      <cdr:y>0.01481</cdr:y>
    </cdr:from>
    <cdr:to>
      <cdr:x>0.13725</cdr:x>
      <cdr:y>0.10994</cdr:y>
    </cdr:to>
    <cdr:sp macro="" textlink="'GN25支援員（結果）'!$H$10">
      <cdr:nvSpPr>
        <cdr:cNvPr id="2" name="テキスト ボックス 1">
          <a:extLst xmlns:a="http://schemas.openxmlformats.org/drawingml/2006/main">
            <a:ext uri="{FF2B5EF4-FFF2-40B4-BE49-F238E27FC236}">
              <a16:creationId xmlns:a16="http://schemas.microsoft.com/office/drawing/2014/main" id="{2E37120B-1590-4F27-9A5F-44D64E2ADA74}"/>
            </a:ext>
          </a:extLst>
        </cdr:cNvPr>
        <cdr:cNvSpPr txBox="1"/>
      </cdr:nvSpPr>
      <cdr:spPr>
        <a:xfrm xmlns:a="http://schemas.openxmlformats.org/drawingml/2006/main">
          <a:off x="50800" y="50800"/>
          <a:ext cx="887261" cy="32619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BEB97C62-0C70-4BE6-B224-7E12D5C9C41B}" type="TxLink">
            <a:rPr lang="en-US" altLang="en-US" sz="1000" b="0" i="0" u="none" strike="noStrike">
              <a:solidFill>
                <a:srgbClr val="000000"/>
              </a:solidFill>
              <a:latin typeface="游ゴシック"/>
              <a:ea typeface="游ゴシック"/>
            </a:rPr>
            <a:pPr/>
            <a:t>2019/12/25</a:t>
          </a:fld>
          <a:endParaRPr lang="ja-JP" altLang="en-US" sz="1100"/>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2"/>
        </a:solidFill>
        <a:ln>
          <a:solidFill>
            <a:schemeClr val="accent2">
              <a:lumMod val="60000"/>
              <a:lumOff val="40000"/>
            </a:schemeClr>
          </a:solidFill>
        </a:ln>
      </a:spPr>
      <a:bodyPr vertOverflow="clip" horz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9"/>
  <sheetViews>
    <sheetView showGridLines="0" tabSelected="1" zoomScale="85" zoomScaleNormal="85" zoomScaleSheetLayoutView="85" workbookViewId="0">
      <selection sqref="A1:AH1"/>
    </sheetView>
  </sheetViews>
  <sheetFormatPr defaultColWidth="8.75" defaultRowHeight="18.75" x14ac:dyDescent="0.4"/>
  <cols>
    <col min="1" max="38" width="3.5" customWidth="1"/>
  </cols>
  <sheetData>
    <row r="1" spans="1:34" x14ac:dyDescent="0.4">
      <c r="A1" s="80" t="s">
        <v>461</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row>
    <row r="2" spans="1:34" x14ac:dyDescent="0.4">
      <c r="A2" s="81" t="s">
        <v>419</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row>
    <row r="3" spans="1:34" x14ac:dyDescent="0.4">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row>
    <row r="4" spans="1:34" x14ac:dyDescent="0.4">
      <c r="A4" s="82" t="s">
        <v>115</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row>
    <row r="5" spans="1:34" ht="18" customHeight="1" x14ac:dyDescent="0.4">
      <c r="A5" s="104" t="s">
        <v>10</v>
      </c>
      <c r="B5" s="104"/>
      <c r="C5" s="104"/>
      <c r="D5" s="104"/>
      <c r="E5" s="91" t="s">
        <v>453</v>
      </c>
      <c r="F5" s="91"/>
      <c r="G5" s="91"/>
      <c r="H5" s="104" t="s">
        <v>1</v>
      </c>
      <c r="I5" s="104"/>
      <c r="J5" s="104"/>
      <c r="K5" s="91" t="s">
        <v>453</v>
      </c>
      <c r="L5" s="91"/>
      <c r="M5" s="91"/>
      <c r="N5" s="91"/>
      <c r="O5" s="92" t="s">
        <v>2</v>
      </c>
      <c r="P5" s="92"/>
      <c r="Q5" s="92"/>
      <c r="R5" s="91" t="s">
        <v>435</v>
      </c>
      <c r="S5" s="91"/>
      <c r="T5" s="91"/>
      <c r="U5" s="91"/>
      <c r="V5" s="97" t="s">
        <v>389</v>
      </c>
      <c r="W5" s="98"/>
      <c r="X5" s="99"/>
      <c r="Y5" s="94">
        <v>31779</v>
      </c>
      <c r="Z5" s="95"/>
      <c r="AA5" s="96"/>
      <c r="AB5" s="92" t="s">
        <v>4</v>
      </c>
      <c r="AC5" s="92"/>
      <c r="AD5" s="92"/>
      <c r="AE5" s="90">
        <v>43718</v>
      </c>
      <c r="AF5" s="91"/>
      <c r="AG5" s="91"/>
      <c r="AH5" s="91"/>
    </row>
    <row r="6" spans="1:34" ht="18" customHeight="1" x14ac:dyDescent="0.4">
      <c r="A6" s="104" t="s">
        <v>11</v>
      </c>
      <c r="B6" s="104"/>
      <c r="C6" s="104"/>
      <c r="D6" s="104"/>
      <c r="E6" s="91" t="s">
        <v>437</v>
      </c>
      <c r="F6" s="91"/>
      <c r="G6" s="91"/>
      <c r="H6" s="91"/>
      <c r="I6" s="91"/>
      <c r="J6" s="91"/>
      <c r="K6" s="91"/>
      <c r="L6" s="91"/>
      <c r="M6" s="91"/>
      <c r="N6" s="91"/>
      <c r="O6" s="93" t="s">
        <v>5</v>
      </c>
      <c r="P6" s="93"/>
      <c r="Q6" s="93"/>
      <c r="R6" s="91" t="s">
        <v>438</v>
      </c>
      <c r="S6" s="91"/>
      <c r="T6" s="91"/>
      <c r="U6" s="91"/>
      <c r="V6" s="97" t="s">
        <v>3</v>
      </c>
      <c r="W6" s="98"/>
      <c r="X6" s="99"/>
      <c r="Y6" s="100">
        <f ca="1">DATEDIF(Y5,TODAY(),"Y")</f>
        <v>34</v>
      </c>
      <c r="Z6" s="101"/>
      <c r="AA6" s="102"/>
      <c r="AB6" s="93" t="s">
        <v>6</v>
      </c>
      <c r="AC6" s="93"/>
      <c r="AD6" s="93"/>
      <c r="AE6" s="91" t="s">
        <v>436</v>
      </c>
      <c r="AF6" s="91"/>
      <c r="AG6" s="91"/>
      <c r="AH6" s="91"/>
    </row>
    <row r="7" spans="1:34" ht="18" customHeight="1" x14ac:dyDescent="0.4">
      <c r="A7" s="104" t="s">
        <v>12</v>
      </c>
      <c r="B7" s="104"/>
      <c r="C7" s="104"/>
      <c r="D7" s="104"/>
      <c r="E7" s="91" t="s">
        <v>434</v>
      </c>
      <c r="F7" s="91"/>
      <c r="G7" s="91"/>
      <c r="H7" s="91"/>
      <c r="I7" s="91"/>
      <c r="J7" s="91"/>
      <c r="K7" s="91"/>
      <c r="L7" s="91"/>
      <c r="M7" s="91"/>
      <c r="N7" s="91"/>
      <c r="O7" s="92" t="s">
        <v>7</v>
      </c>
      <c r="P7" s="92"/>
      <c r="Q7" s="92"/>
      <c r="R7" s="91" t="s">
        <v>434</v>
      </c>
      <c r="S7" s="91"/>
      <c r="T7" s="91"/>
      <c r="U7" s="91"/>
      <c r="V7" s="92" t="s">
        <v>8</v>
      </c>
      <c r="W7" s="92"/>
      <c r="X7" s="92"/>
      <c r="Y7" s="92"/>
      <c r="Z7" s="91" t="s">
        <v>434</v>
      </c>
      <c r="AA7" s="91"/>
      <c r="AB7" s="91"/>
      <c r="AC7" s="91"/>
      <c r="AD7" s="91"/>
      <c r="AE7" s="91"/>
      <c r="AF7" s="91"/>
      <c r="AG7" s="91"/>
      <c r="AH7" s="91"/>
    </row>
    <row r="8" spans="1:34" ht="18" customHeight="1" x14ac:dyDescent="0.4">
      <c r="A8" s="105" t="s">
        <v>13</v>
      </c>
      <c r="B8" s="105"/>
      <c r="C8" s="105"/>
      <c r="D8" s="105"/>
      <c r="E8" s="91" t="s">
        <v>434</v>
      </c>
      <c r="F8" s="91"/>
      <c r="G8" s="91"/>
      <c r="H8" s="91"/>
      <c r="I8" s="91"/>
      <c r="J8" s="91"/>
      <c r="K8" s="91"/>
      <c r="L8" s="91"/>
      <c r="M8" s="91"/>
      <c r="N8" s="91"/>
      <c r="O8" s="91"/>
      <c r="P8" s="91"/>
      <c r="Q8" s="91"/>
      <c r="R8" s="91"/>
      <c r="S8" s="91"/>
      <c r="T8" s="91"/>
      <c r="U8" s="91"/>
      <c r="V8" s="92" t="s">
        <v>9</v>
      </c>
      <c r="W8" s="92"/>
      <c r="X8" s="92"/>
      <c r="Y8" s="92"/>
      <c r="Z8" s="91" t="s">
        <v>434</v>
      </c>
      <c r="AA8" s="91"/>
      <c r="AB8" s="91"/>
      <c r="AC8" s="91"/>
      <c r="AD8" s="91"/>
      <c r="AE8" s="91"/>
      <c r="AF8" s="91"/>
      <c r="AG8" s="91"/>
      <c r="AH8" s="91"/>
    </row>
    <row r="9" spans="1:34" ht="85.9" customHeight="1" x14ac:dyDescent="0.4">
      <c r="A9" s="103" t="s">
        <v>14</v>
      </c>
      <c r="B9" s="103"/>
      <c r="C9" s="103"/>
      <c r="D9" s="103"/>
      <c r="E9" s="83" t="s">
        <v>433</v>
      </c>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row>
    <row r="10" spans="1:34" ht="19.5" thickBot="1" x14ac:dyDescent="0.45"/>
    <row r="11" spans="1:34" x14ac:dyDescent="0.4">
      <c r="A11" s="84" t="s">
        <v>0</v>
      </c>
      <c r="B11" s="85"/>
      <c r="C11" s="85"/>
      <c r="D11" s="85"/>
      <c r="E11" s="85"/>
      <c r="F11" s="85"/>
      <c r="G11" s="85"/>
      <c r="H11" s="85"/>
      <c r="I11" s="85"/>
      <c r="J11" s="86"/>
      <c r="M11" s="84" t="s">
        <v>420</v>
      </c>
      <c r="N11" s="85"/>
      <c r="O11" s="85"/>
      <c r="P11" s="85"/>
      <c r="Q11" s="85"/>
      <c r="R11" s="85"/>
      <c r="S11" s="85"/>
      <c r="T11" s="85"/>
      <c r="U11" s="85"/>
      <c r="V11" s="86"/>
      <c r="Y11" s="84" t="s">
        <v>416</v>
      </c>
      <c r="Z11" s="85"/>
      <c r="AA11" s="85"/>
      <c r="AB11" s="85"/>
      <c r="AC11" s="85"/>
      <c r="AD11" s="85"/>
      <c r="AE11" s="85"/>
      <c r="AF11" s="85"/>
      <c r="AG11" s="85"/>
      <c r="AH11" s="86"/>
    </row>
    <row r="12" spans="1:34" x14ac:dyDescent="0.4">
      <c r="A12" s="87"/>
      <c r="B12" s="88"/>
      <c r="C12" s="88"/>
      <c r="D12" s="88"/>
      <c r="E12" s="88"/>
      <c r="F12" s="88"/>
      <c r="G12" s="88"/>
      <c r="H12" s="88"/>
      <c r="I12" s="88"/>
      <c r="J12" s="89"/>
      <c r="M12" s="87"/>
      <c r="N12" s="88"/>
      <c r="O12" s="88"/>
      <c r="P12" s="88"/>
      <c r="Q12" s="88"/>
      <c r="R12" s="88"/>
      <c r="S12" s="88"/>
      <c r="T12" s="88"/>
      <c r="U12" s="88"/>
      <c r="V12" s="89"/>
      <c r="Y12" s="87"/>
      <c r="Z12" s="88"/>
      <c r="AA12" s="88"/>
      <c r="AB12" s="88"/>
      <c r="AC12" s="88"/>
      <c r="AD12" s="88"/>
      <c r="AE12" s="88"/>
      <c r="AF12" s="88"/>
      <c r="AG12" s="88"/>
      <c r="AH12" s="89"/>
    </row>
    <row r="13" spans="1:34" x14ac:dyDescent="0.4">
      <c r="A13" s="1"/>
      <c r="B13" s="6"/>
      <c r="C13" s="6"/>
      <c r="D13" s="6"/>
      <c r="E13" s="6"/>
      <c r="F13" s="6"/>
      <c r="G13" s="6"/>
      <c r="H13" s="6"/>
      <c r="I13" s="6"/>
      <c r="J13" s="2"/>
      <c r="M13" s="1"/>
      <c r="N13" s="6"/>
      <c r="O13" s="6"/>
      <c r="P13" s="6"/>
      <c r="Q13" s="6"/>
      <c r="R13" s="6"/>
      <c r="S13" s="6"/>
      <c r="T13" s="6"/>
      <c r="U13" s="6"/>
      <c r="V13" s="2"/>
      <c r="Y13" s="1"/>
      <c r="Z13" s="6"/>
      <c r="AA13" s="6"/>
      <c r="AB13" s="6"/>
      <c r="AC13" s="6"/>
      <c r="AD13" s="6"/>
      <c r="AE13" s="6"/>
      <c r="AF13" s="6"/>
      <c r="AG13" s="6"/>
      <c r="AH13" s="2"/>
    </row>
    <row r="14" spans="1:34" x14ac:dyDescent="0.4">
      <c r="A14" s="1"/>
      <c r="B14" s="6"/>
      <c r="C14" s="6"/>
      <c r="D14" s="6"/>
      <c r="E14" s="6"/>
      <c r="F14" s="6"/>
      <c r="G14" s="6"/>
      <c r="H14" s="6"/>
      <c r="I14" s="6"/>
      <c r="J14" s="2"/>
      <c r="M14" s="1"/>
      <c r="N14" s="6"/>
      <c r="O14" s="6"/>
      <c r="P14" s="6"/>
      <c r="Q14" s="6"/>
      <c r="R14" s="6"/>
      <c r="S14" s="6"/>
      <c r="T14" s="6"/>
      <c r="U14" s="6"/>
      <c r="V14" s="2"/>
      <c r="Y14" s="1"/>
      <c r="Z14" s="6"/>
      <c r="AA14" s="6"/>
      <c r="AB14" s="6"/>
      <c r="AC14" s="6"/>
      <c r="AD14" s="6"/>
      <c r="AE14" s="6"/>
      <c r="AF14" s="6"/>
      <c r="AG14" s="6"/>
      <c r="AH14" s="2"/>
    </row>
    <row r="15" spans="1:34" x14ac:dyDescent="0.4">
      <c r="A15" s="1"/>
      <c r="B15" s="6"/>
      <c r="C15" s="6"/>
      <c r="D15" s="6"/>
      <c r="E15" s="6"/>
      <c r="F15" s="6"/>
      <c r="G15" s="6"/>
      <c r="H15" s="6"/>
      <c r="I15" s="6"/>
      <c r="J15" s="2"/>
      <c r="M15" s="1"/>
      <c r="N15" s="6"/>
      <c r="O15" s="6"/>
      <c r="P15" s="6"/>
      <c r="Q15" s="6"/>
      <c r="R15" s="6"/>
      <c r="S15" s="6"/>
      <c r="T15" s="6"/>
      <c r="U15" s="6"/>
      <c r="V15" s="2"/>
      <c r="Y15" s="1"/>
      <c r="Z15" s="6"/>
      <c r="AA15" s="6"/>
      <c r="AB15" s="6"/>
      <c r="AC15" s="6"/>
      <c r="AD15" s="6"/>
      <c r="AE15" s="6"/>
      <c r="AF15" s="6"/>
      <c r="AG15" s="6"/>
      <c r="AH15" s="2"/>
    </row>
    <row r="16" spans="1:34" x14ac:dyDescent="0.4">
      <c r="A16" s="1"/>
      <c r="B16" s="6"/>
      <c r="C16" s="6"/>
      <c r="D16" s="6"/>
      <c r="E16" s="6"/>
      <c r="F16" s="6"/>
      <c r="G16" s="6"/>
      <c r="H16" s="6"/>
      <c r="I16" s="6"/>
      <c r="J16" s="2"/>
      <c r="M16" s="1"/>
      <c r="N16" s="6"/>
      <c r="O16" s="6"/>
      <c r="P16" s="6"/>
      <c r="Q16" s="6"/>
      <c r="R16" s="6"/>
      <c r="S16" s="6"/>
      <c r="T16" s="6"/>
      <c r="U16" s="6"/>
      <c r="V16" s="2"/>
      <c r="Y16" s="1"/>
      <c r="Z16" s="6"/>
      <c r="AA16" s="6"/>
      <c r="AB16" s="6"/>
      <c r="AC16" s="6"/>
      <c r="AD16" s="6"/>
      <c r="AE16" s="6"/>
      <c r="AF16" s="6"/>
      <c r="AG16" s="6"/>
      <c r="AH16" s="2"/>
    </row>
    <row r="17" spans="1:34" x14ac:dyDescent="0.4">
      <c r="A17" s="1"/>
      <c r="B17" s="6"/>
      <c r="C17" s="6"/>
      <c r="D17" s="6"/>
      <c r="E17" s="6"/>
      <c r="F17" s="6"/>
      <c r="G17" s="6"/>
      <c r="H17" s="6"/>
      <c r="I17" s="6"/>
      <c r="J17" s="2"/>
      <c r="M17" s="1"/>
      <c r="N17" s="6"/>
      <c r="O17" s="6"/>
      <c r="P17" s="6"/>
      <c r="Q17" s="6"/>
      <c r="R17" s="6"/>
      <c r="S17" s="6"/>
      <c r="T17" s="6"/>
      <c r="U17" s="6"/>
      <c r="V17" s="2"/>
      <c r="Y17" s="1"/>
      <c r="Z17" s="6"/>
      <c r="AA17" s="6"/>
      <c r="AB17" s="6"/>
      <c r="AC17" s="6"/>
      <c r="AD17" s="6"/>
      <c r="AE17" s="6"/>
      <c r="AF17" s="6"/>
      <c r="AG17" s="6"/>
      <c r="AH17" s="2"/>
    </row>
    <row r="18" spans="1:34" x14ac:dyDescent="0.4">
      <c r="A18" s="1"/>
      <c r="B18" s="6"/>
      <c r="C18" s="6"/>
      <c r="D18" s="6"/>
      <c r="E18" s="6"/>
      <c r="F18" s="6"/>
      <c r="G18" s="6"/>
      <c r="H18" s="6"/>
      <c r="I18" s="6"/>
      <c r="J18" s="2"/>
      <c r="M18" s="1"/>
      <c r="N18" s="6"/>
      <c r="O18" s="6"/>
      <c r="P18" s="6"/>
      <c r="Q18" s="6"/>
      <c r="R18" s="6"/>
      <c r="S18" s="6"/>
      <c r="T18" s="6"/>
      <c r="U18" s="6"/>
      <c r="V18" s="2"/>
      <c r="Y18" s="1"/>
      <c r="Z18" s="6"/>
      <c r="AA18" s="6"/>
      <c r="AB18" s="6"/>
      <c r="AC18" s="6"/>
      <c r="AD18" s="6"/>
      <c r="AE18" s="6"/>
      <c r="AF18" s="6"/>
      <c r="AG18" s="6"/>
      <c r="AH18" s="2"/>
    </row>
    <row r="19" spans="1:34" ht="19.5" thickBot="1" x14ac:dyDescent="0.45">
      <c r="A19" s="3"/>
      <c r="B19" s="4"/>
      <c r="C19" s="4"/>
      <c r="D19" s="4"/>
      <c r="E19" s="4"/>
      <c r="F19" s="4"/>
      <c r="G19" s="4"/>
      <c r="H19" s="4"/>
      <c r="I19" s="4"/>
      <c r="J19" s="5"/>
      <c r="M19" s="3"/>
      <c r="N19" s="4"/>
      <c r="O19" s="4"/>
      <c r="P19" s="4"/>
      <c r="Q19" s="4"/>
      <c r="R19" s="4"/>
      <c r="S19" s="4"/>
      <c r="T19" s="4"/>
      <c r="U19" s="4"/>
      <c r="V19" s="5"/>
      <c r="Y19" s="3"/>
      <c r="Z19" s="4"/>
      <c r="AA19" s="4"/>
      <c r="AB19" s="4"/>
      <c r="AC19" s="4"/>
      <c r="AD19" s="4"/>
      <c r="AE19" s="4"/>
      <c r="AF19" s="4"/>
      <c r="AG19" s="4"/>
      <c r="AH19" s="5"/>
    </row>
  </sheetData>
  <sheetProtection sheet="1" objects="1" scenarios="1"/>
  <mergeCells count="36">
    <mergeCell ref="A9:D9"/>
    <mergeCell ref="A11:J12"/>
    <mergeCell ref="A5:D5"/>
    <mergeCell ref="H5:J5"/>
    <mergeCell ref="A6:D6"/>
    <mergeCell ref="A7:D7"/>
    <mergeCell ref="A8:D8"/>
    <mergeCell ref="O6:Q6"/>
    <mergeCell ref="O5:Q5"/>
    <mergeCell ref="O7:Q7"/>
    <mergeCell ref="Y5:AA5"/>
    <mergeCell ref="V5:X5"/>
    <mergeCell ref="R6:U6"/>
    <mergeCell ref="V6:X6"/>
    <mergeCell ref="Y6:AA6"/>
    <mergeCell ref="Z8:AH8"/>
    <mergeCell ref="Z7:AH7"/>
    <mergeCell ref="AE6:AH6"/>
    <mergeCell ref="V7:Y7"/>
    <mergeCell ref="V8:Y8"/>
    <mergeCell ref="A1:AH1"/>
    <mergeCell ref="A2:AH2"/>
    <mergeCell ref="A4:AH4"/>
    <mergeCell ref="E9:AH9"/>
    <mergeCell ref="M11:V12"/>
    <mergeCell ref="Y11:AH12"/>
    <mergeCell ref="AE5:AH5"/>
    <mergeCell ref="R7:U7"/>
    <mergeCell ref="E8:U8"/>
    <mergeCell ref="E7:N7"/>
    <mergeCell ref="E6:N6"/>
    <mergeCell ref="E5:G5"/>
    <mergeCell ref="K5:N5"/>
    <mergeCell ref="R5:U5"/>
    <mergeCell ref="AB5:AD5"/>
    <mergeCell ref="AB6:AD6"/>
  </mergeCells>
  <phoneticPr fontId="2"/>
  <conditionalFormatting sqref="Y6:AA6">
    <cfRule type="cellIs" dxfId="209" priority="1" operator="equal">
      <formula>120</formula>
    </cfRule>
  </conditionalFormatting>
  <dataValidations count="2">
    <dataValidation type="date" allowBlank="1" showInputMessage="1" showErrorMessage="1" sqref="AE5:AH5" xr:uid="{00000000-0002-0000-0000-000000000000}">
      <formula1>21916</formula1>
      <formula2>TODAY()</formula2>
    </dataValidation>
    <dataValidation type="date" allowBlank="1" showInputMessage="1" showErrorMessage="1" sqref="Y5:AA5" xr:uid="{00000000-0002-0000-0000-000001000000}">
      <formula1>1</formula1>
      <formula2>TODAY()</formula2>
    </dataValidation>
  </dataValidations>
  <pageMargins left="0.7" right="0.7" top="0.75" bottom="0.75" header="0.3" footer="0.3"/>
  <pageSetup paperSize="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41"/>
  <sheetViews>
    <sheetView showGridLines="0" zoomScale="56" zoomScaleNormal="56" zoomScaleSheetLayoutView="79" zoomScalePageLayoutView="25" workbookViewId="0"/>
  </sheetViews>
  <sheetFormatPr defaultColWidth="8.75" defaultRowHeight="18.75" x14ac:dyDescent="0.4"/>
  <cols>
    <col min="2" max="2" width="13.75" customWidth="1"/>
    <col min="3" max="3" width="19.5" bestFit="1" customWidth="1"/>
    <col min="4" max="15" width="11.75" customWidth="1"/>
  </cols>
  <sheetData>
    <row r="1" spans="1:14" x14ac:dyDescent="0.4">
      <c r="A1" s="34"/>
      <c r="B1" s="34"/>
      <c r="C1" s="34"/>
      <c r="D1" s="34"/>
      <c r="E1" s="34"/>
      <c r="F1" s="34"/>
      <c r="G1" s="34"/>
      <c r="H1" s="34"/>
      <c r="I1" s="34"/>
      <c r="J1" s="38"/>
      <c r="K1" s="39" t="s">
        <v>54</v>
      </c>
      <c r="L1" s="106">
        <f ca="1">NOW()</f>
        <v>44217.546089467593</v>
      </c>
      <c r="M1" s="106"/>
      <c r="N1" s="106"/>
    </row>
    <row r="2" spans="1:14" x14ac:dyDescent="0.4">
      <c r="A2" s="34"/>
      <c r="B2" s="34"/>
      <c r="C2" s="34"/>
      <c r="D2" s="34"/>
      <c r="E2" s="34"/>
      <c r="F2" s="34"/>
      <c r="G2" s="34"/>
      <c r="H2" s="34"/>
      <c r="I2" s="34"/>
      <c r="J2" s="34"/>
      <c r="K2" s="34"/>
      <c r="L2" s="34"/>
      <c r="M2" s="34"/>
      <c r="N2" s="34"/>
    </row>
    <row r="31" spans="2:15" x14ac:dyDescent="0.4">
      <c r="B31" s="216"/>
      <c r="C31" s="216" t="s">
        <v>410</v>
      </c>
      <c r="D31" s="61" t="str">
        <f>'TS59（結果）'!D3</f>
        <v>第１回</v>
      </c>
      <c r="E31" s="61" t="str">
        <f>'TS59（結果）'!E3</f>
        <v>第２回</v>
      </c>
      <c r="F31" s="61" t="str">
        <f>'TS59（結果）'!F3</f>
        <v>第３回</v>
      </c>
      <c r="G31" s="61" t="str">
        <f>'TS59（結果）'!G3</f>
        <v>第４回</v>
      </c>
      <c r="H31" s="61" t="str">
        <f>'TS59（結果）'!H3</f>
        <v>第５回</v>
      </c>
      <c r="I31" s="61" t="str">
        <f>'TS59（結果）'!I3</f>
        <v>第６回</v>
      </c>
      <c r="J31" s="61" t="str">
        <f>'TS59（結果）'!J3</f>
        <v>第７回</v>
      </c>
      <c r="K31" s="61" t="str">
        <f>'TS59（結果）'!K3</f>
        <v>第８回</v>
      </c>
      <c r="L31" s="61" t="str">
        <f>'TS59（結果）'!L3</f>
        <v>第９回</v>
      </c>
      <c r="M31" s="61" t="str">
        <f>'TS59（結果）'!M3</f>
        <v>第１０回</v>
      </c>
      <c r="N31" s="61" t="str">
        <f>'TS59（結果）'!N3</f>
        <v>第１１回</v>
      </c>
      <c r="O31" s="61" t="str">
        <f>'TS59（結果）'!O3</f>
        <v>第１２回</v>
      </c>
    </row>
    <row r="32" spans="2:15" x14ac:dyDescent="0.4">
      <c r="B32" s="217"/>
      <c r="C32" s="217"/>
      <c r="D32" s="61">
        <f>'TS59（結果）'!D4</f>
        <v>43799</v>
      </c>
      <c r="E32" s="61">
        <f>'TS59（結果）'!E4</f>
        <v>43824</v>
      </c>
      <c r="F32" s="61">
        <f>'TS59（結果）'!F4</f>
        <v>43860</v>
      </c>
      <c r="G32" s="61" t="str">
        <f>'TS59（結果）'!G4</f>
        <v/>
      </c>
      <c r="H32" s="61" t="str">
        <f>'TS59（結果）'!H4</f>
        <v/>
      </c>
      <c r="I32" s="61" t="str">
        <f>'TS59（結果）'!I4</f>
        <v/>
      </c>
      <c r="J32" s="61" t="str">
        <f>'TS59（結果）'!J4</f>
        <v/>
      </c>
      <c r="K32" s="61" t="str">
        <f>'TS59（結果）'!K4</f>
        <v/>
      </c>
      <c r="L32" s="61" t="str">
        <f>'TS59（結果）'!L4</f>
        <v/>
      </c>
      <c r="M32" s="61" t="str">
        <f>'TS59（結果）'!M4</f>
        <v/>
      </c>
      <c r="N32" s="61" t="str">
        <f>'TS59（結果）'!N4</f>
        <v/>
      </c>
      <c r="O32" s="61" t="str">
        <f>'TS59（結果）'!O4</f>
        <v/>
      </c>
    </row>
    <row r="33" spans="2:15" x14ac:dyDescent="0.4">
      <c r="B33" s="62"/>
      <c r="C33" s="62" t="s">
        <v>189</v>
      </c>
      <c r="D33" s="61" t="str">
        <f>'TS59（結果）'!D5</f>
        <v>無職</v>
      </c>
      <c r="E33" s="61" t="str">
        <f>'TS59（結果）'!E5</f>
        <v>無職</v>
      </c>
      <c r="F33" s="61" t="str">
        <f>'TS59（結果）'!F5</f>
        <v>無職</v>
      </c>
      <c r="G33" s="61">
        <f>'TS59（結果）'!G5</f>
        <v>0</v>
      </c>
      <c r="H33" s="61">
        <f>'TS59（結果）'!H5</f>
        <v>0</v>
      </c>
      <c r="I33" s="61">
        <f>'TS59（結果）'!I5</f>
        <v>0</v>
      </c>
      <c r="J33" s="61">
        <f>'TS59（結果）'!J5</f>
        <v>0</v>
      </c>
      <c r="K33" s="61">
        <f>'TS59（結果）'!K5</f>
        <v>0</v>
      </c>
      <c r="L33" s="61">
        <f>'TS59（結果）'!L5</f>
        <v>0</v>
      </c>
      <c r="M33" s="61">
        <f>'TS59（結果）'!M5</f>
        <v>0</v>
      </c>
      <c r="N33" s="61">
        <f>'TS59（結果）'!N5</f>
        <v>0</v>
      </c>
      <c r="O33" s="61">
        <f>'TS59（結果）'!O5</f>
        <v>0</v>
      </c>
    </row>
    <row r="34" spans="2:15" x14ac:dyDescent="0.4">
      <c r="B34" s="209" t="s">
        <v>411</v>
      </c>
      <c r="C34" s="49" t="s">
        <v>415</v>
      </c>
      <c r="D34" s="65">
        <f>IF('TS59（結果）'!D6="",NA(),SUM('TS59（結果）'!D6,'TS59（結果）'!D10,'TS59（結果）'!D14,'TS59（結果）'!D18,'TS59（結果）'!D22,'TS59（結果）'!D26,'TS59（結果）'!D30,'TS59（結果）'!D34,'TS59（結果）'!D38,'TS59（結果）'!D42,'TS59（結果）'!D46,'TS59（結果）'!D50,'TS59（結果）'!D54,'TS59（結果）'!D59,'TS59（結果）'!D64,'TS59（結果）'!D68,'TS59（結果）'!D72,'TS59（結果）'!D76,'TS59（結果）'!D80,'TS59（結果）'!D84))</f>
        <v>-11</v>
      </c>
      <c r="E34" s="65">
        <f>IF('TS59（結果）'!E6="",NA(),SUM('TS59（結果）'!E6,'TS59（結果）'!E10,'TS59（結果）'!E14,'TS59（結果）'!E18,'TS59（結果）'!E22,'TS59（結果）'!E26,'TS59（結果）'!E30,'TS59（結果）'!E34,'TS59（結果）'!E38,'TS59（結果）'!E42,'TS59（結果）'!E46,'TS59（結果）'!E50,'TS59（結果）'!E54,'TS59（結果）'!E59,'TS59（結果）'!E64,'TS59（結果）'!E68,'TS59（結果）'!E72,'TS59（結果）'!E76,'TS59（結果）'!E80,'TS59（結果）'!E84))</f>
        <v>-9</v>
      </c>
      <c r="F34" s="65">
        <f>IF('TS59（結果）'!F6="",NA(),SUM('TS59（結果）'!F6,'TS59（結果）'!F10,'TS59（結果）'!F14,'TS59（結果）'!F18,'TS59（結果）'!F22,'TS59（結果）'!F26,'TS59（結果）'!F30,'TS59（結果）'!F34,'TS59（結果）'!F38,'TS59（結果）'!F42,'TS59（結果）'!F46,'TS59（結果）'!F50,'TS59（結果）'!F54,'TS59（結果）'!F59,'TS59（結果）'!F64,'TS59（結果）'!F68,'TS59（結果）'!F72,'TS59（結果）'!F76,'TS59（結果）'!F80,'TS59（結果）'!F84))</f>
        <v>-2</v>
      </c>
      <c r="G34" s="65" t="e">
        <f>IF('TS59（結果）'!G6="",NA(),SUM('TS59（結果）'!G6,'TS59（結果）'!G10,'TS59（結果）'!G14,'TS59（結果）'!G18,'TS59（結果）'!G22,'TS59（結果）'!G26,'TS59（結果）'!G30,'TS59（結果）'!G34,'TS59（結果）'!G38,'TS59（結果）'!G42,'TS59（結果）'!G46,'TS59（結果）'!G50,'TS59（結果）'!G54,'TS59（結果）'!G59,'TS59（結果）'!G64,'TS59（結果）'!G68,'TS59（結果）'!G72,'TS59（結果）'!G76,'TS59（結果）'!G80,'TS59（結果）'!G84))</f>
        <v>#N/A</v>
      </c>
      <c r="H34" s="65" t="e">
        <f>IF('TS59（結果）'!H6="",NA(),SUM('TS59（結果）'!H6,'TS59（結果）'!H10,'TS59（結果）'!H14,'TS59（結果）'!H18,'TS59（結果）'!H22,'TS59（結果）'!H26,'TS59（結果）'!H30,'TS59（結果）'!H34,'TS59（結果）'!H38,'TS59（結果）'!H42,'TS59（結果）'!H46,'TS59（結果）'!H50,'TS59（結果）'!H54,'TS59（結果）'!H59,'TS59（結果）'!H64,'TS59（結果）'!H68,'TS59（結果）'!H72,'TS59（結果）'!H76,'TS59（結果）'!H80,'TS59（結果）'!H84))</f>
        <v>#N/A</v>
      </c>
      <c r="I34" s="65" t="e">
        <f>IF('TS59（結果）'!I6="",NA(),SUM('TS59（結果）'!I6,'TS59（結果）'!I10,'TS59（結果）'!I14,'TS59（結果）'!I18,'TS59（結果）'!I22,'TS59（結果）'!I26,'TS59（結果）'!I30,'TS59（結果）'!I34,'TS59（結果）'!I38,'TS59（結果）'!I42,'TS59（結果）'!I46,'TS59（結果）'!I50,'TS59（結果）'!I54,'TS59（結果）'!I59,'TS59（結果）'!I64,'TS59（結果）'!I68,'TS59（結果）'!I72,'TS59（結果）'!I76,'TS59（結果）'!I80,'TS59（結果）'!I84))</f>
        <v>#N/A</v>
      </c>
      <c r="J34" s="65" t="e">
        <f>IF('TS59（結果）'!J6="",NA(),SUM('TS59（結果）'!J6,'TS59（結果）'!J10,'TS59（結果）'!J14,'TS59（結果）'!J18,'TS59（結果）'!J22,'TS59（結果）'!J26,'TS59（結果）'!J30,'TS59（結果）'!J34,'TS59（結果）'!J38,'TS59（結果）'!J42,'TS59（結果）'!J46,'TS59（結果）'!J50,'TS59（結果）'!J54,'TS59（結果）'!J59,'TS59（結果）'!J64,'TS59（結果）'!J68,'TS59（結果）'!J72,'TS59（結果）'!J76,'TS59（結果）'!J80,'TS59（結果）'!J84))</f>
        <v>#N/A</v>
      </c>
      <c r="K34" s="65" t="e">
        <f>IF('TS59（結果）'!K6="",NA(),SUM('TS59（結果）'!K6,'TS59（結果）'!K10,'TS59（結果）'!K14,'TS59（結果）'!K18,'TS59（結果）'!K22,'TS59（結果）'!K26,'TS59（結果）'!K30,'TS59（結果）'!K34,'TS59（結果）'!K38,'TS59（結果）'!K42,'TS59（結果）'!K46,'TS59（結果）'!K50,'TS59（結果）'!K54,'TS59（結果）'!K59,'TS59（結果）'!K64,'TS59（結果）'!K68,'TS59（結果）'!K72,'TS59（結果）'!K76,'TS59（結果）'!K80,'TS59（結果）'!K84))</f>
        <v>#N/A</v>
      </c>
      <c r="L34" s="65" t="e">
        <f>IF('TS59（結果）'!L6="",NA(),SUM('TS59（結果）'!L6,'TS59（結果）'!L10,'TS59（結果）'!L14,'TS59（結果）'!L18,'TS59（結果）'!L22,'TS59（結果）'!L26,'TS59（結果）'!L30,'TS59（結果）'!L34,'TS59（結果）'!L38,'TS59（結果）'!L42,'TS59（結果）'!L46,'TS59（結果）'!L50,'TS59（結果）'!L54,'TS59（結果）'!L59,'TS59（結果）'!L64,'TS59（結果）'!L68,'TS59（結果）'!L72,'TS59（結果）'!L76,'TS59（結果）'!L80,'TS59（結果）'!L84))</f>
        <v>#N/A</v>
      </c>
      <c r="M34" s="65" t="e">
        <f>IF('TS59（結果）'!M6="",NA(),SUM('TS59（結果）'!M6,'TS59（結果）'!M10,'TS59（結果）'!M14,'TS59（結果）'!M18,'TS59（結果）'!M22,'TS59（結果）'!M26,'TS59（結果）'!M30,'TS59（結果）'!M34,'TS59（結果）'!M38,'TS59（結果）'!M42,'TS59（結果）'!M46,'TS59（結果）'!M50,'TS59（結果）'!M54,'TS59（結果）'!M59,'TS59（結果）'!M64,'TS59（結果）'!M68,'TS59（結果）'!M72,'TS59（結果）'!M76,'TS59（結果）'!M80,'TS59（結果）'!M84))</f>
        <v>#N/A</v>
      </c>
      <c r="N34" s="65" t="e">
        <f>IF('TS59（結果）'!N6="",NA(),SUM('TS59（結果）'!N6,'TS59（結果）'!N10,'TS59（結果）'!N14,'TS59（結果）'!N18,'TS59（結果）'!N22,'TS59（結果）'!N26,'TS59（結果）'!N30,'TS59（結果）'!N34,'TS59（結果）'!N38,'TS59（結果）'!N42,'TS59（結果）'!N46,'TS59（結果）'!N50,'TS59（結果）'!N54,'TS59（結果）'!N59,'TS59（結果）'!N64,'TS59（結果）'!N68,'TS59（結果）'!N72,'TS59（結果）'!N76,'TS59（結果）'!N80,'TS59（結果）'!N84))</f>
        <v>#N/A</v>
      </c>
      <c r="O34" s="65" t="e">
        <f>IF('TS59（結果）'!O6="",NA(),SUM('TS59（結果）'!O6,'TS59（結果）'!O10,'TS59（結果）'!O14,'TS59（結果）'!O18,'TS59（結果）'!O22,'TS59（結果）'!O26,'TS59（結果）'!O30,'TS59（結果）'!O34,'TS59（結果）'!O38,'TS59（結果）'!O42,'TS59（結果）'!O46,'TS59（結果）'!O50,'TS59（結果）'!O54,'TS59（結果）'!O59,'TS59（結果）'!O64,'TS59（結果）'!O68,'TS59（結果）'!O72,'TS59（結果）'!O76,'TS59（結果）'!O80,'TS59（結果）'!O84))</f>
        <v>#N/A</v>
      </c>
    </row>
    <row r="35" spans="2:15" x14ac:dyDescent="0.4">
      <c r="B35" s="209"/>
      <c r="C35" s="49" t="s">
        <v>417</v>
      </c>
      <c r="D35" s="66">
        <f>IF('TS59（結果）'!D6="",NA(),SUM('TS59（結果）'!D88,'TS59（結果）'!D93,'TS59（結果）'!D97,'TS59（結果）'!D102,'TS59（結果）'!D106,'TS59（結果）'!D110,'TS59（結果）'!D114,'TS59（結果）'!D118,'TS59（結果）'!D122,'TS59（結果）'!D126,'TS59（結果）'!D130,'TS59（結果）'!D134,'TS59（結果）'!D138,'TS59（結果）'!D142,'TS59（結果）'!D146,'TS59（結果）'!D150,'TS59（結果）'!D154,'TS59（結果）'!D158,'TS59（結果）'!D162,'TS59（結果）'!D166))</f>
        <v>-12</v>
      </c>
      <c r="E35" s="66">
        <f>IF('TS59（結果）'!E6="",NA(),SUM('TS59（結果）'!E88,'TS59（結果）'!E93,'TS59（結果）'!E97,'TS59（結果）'!E102,'TS59（結果）'!E106,'TS59（結果）'!E110,'TS59（結果）'!E114,'TS59（結果）'!E118,'TS59（結果）'!E122,'TS59（結果）'!E126,'TS59（結果）'!E130,'TS59（結果）'!E134,'TS59（結果）'!E138,'TS59（結果）'!E142,'TS59（結果）'!E146,'TS59（結果）'!E150,'TS59（結果）'!E154,'TS59（結果）'!E158,'TS59（結果）'!E162,'TS59（結果）'!E166))</f>
        <v>-10</v>
      </c>
      <c r="F35" s="66">
        <f>IF('TS59（結果）'!F6="",NA(),SUM('TS59（結果）'!F88,'TS59（結果）'!F93,'TS59（結果）'!F97,'TS59（結果）'!F102,'TS59（結果）'!F106,'TS59（結果）'!F110,'TS59（結果）'!F114,'TS59（結果）'!F118,'TS59（結果）'!F122,'TS59（結果）'!F126,'TS59（結果）'!F130,'TS59（結果）'!F134,'TS59（結果）'!F138,'TS59（結果）'!F142,'TS59（結果）'!F146,'TS59（結果）'!F150,'TS59（結果）'!F154,'TS59（結果）'!F158,'TS59（結果）'!F162,'TS59（結果）'!F166))</f>
        <v>-2</v>
      </c>
      <c r="G35" s="66" t="e">
        <f>IF('TS59（結果）'!G6="",NA(),SUM('TS59（結果）'!G88,'TS59（結果）'!G93,'TS59（結果）'!G97,'TS59（結果）'!G102,'TS59（結果）'!G106,'TS59（結果）'!G110,'TS59（結果）'!G114,'TS59（結果）'!G118,'TS59（結果）'!G122,'TS59（結果）'!G126,'TS59（結果）'!G130,'TS59（結果）'!G134,'TS59（結果）'!G138,'TS59（結果）'!G142,'TS59（結果）'!G146,'TS59（結果）'!G150,'TS59（結果）'!G154,'TS59（結果）'!G158,'TS59（結果）'!G162,'TS59（結果）'!G166))</f>
        <v>#N/A</v>
      </c>
      <c r="H35" s="66" t="e">
        <f>IF('TS59（結果）'!H6="",NA(),SUM('TS59（結果）'!H88,'TS59（結果）'!H93,'TS59（結果）'!H97,'TS59（結果）'!H102,'TS59（結果）'!H106,'TS59（結果）'!H110,'TS59（結果）'!H114,'TS59（結果）'!H118,'TS59（結果）'!H122,'TS59（結果）'!H126,'TS59（結果）'!H130,'TS59（結果）'!H134,'TS59（結果）'!H138,'TS59（結果）'!H142,'TS59（結果）'!H146,'TS59（結果）'!H150,'TS59（結果）'!H154,'TS59（結果）'!H158,'TS59（結果）'!H162,'TS59（結果）'!H166))</f>
        <v>#N/A</v>
      </c>
      <c r="I35" s="66" t="e">
        <f>IF('TS59（結果）'!I6="",NA(),SUM('TS59（結果）'!I88,'TS59（結果）'!I93,'TS59（結果）'!I97,'TS59（結果）'!I102,'TS59（結果）'!I106,'TS59（結果）'!I110,'TS59（結果）'!I114,'TS59（結果）'!I118,'TS59（結果）'!I122,'TS59（結果）'!I126,'TS59（結果）'!I130,'TS59（結果）'!I134,'TS59（結果）'!I138,'TS59（結果）'!I142,'TS59（結果）'!I146,'TS59（結果）'!I150,'TS59（結果）'!I154,'TS59（結果）'!I158,'TS59（結果）'!I162,'TS59（結果）'!I166))</f>
        <v>#N/A</v>
      </c>
      <c r="J35" s="66" t="e">
        <f>IF('TS59（結果）'!J6="",NA(),SUM('TS59（結果）'!J88,'TS59（結果）'!J93,'TS59（結果）'!J97,'TS59（結果）'!J102,'TS59（結果）'!J106,'TS59（結果）'!J110,'TS59（結果）'!J114,'TS59（結果）'!J118,'TS59（結果）'!J122,'TS59（結果）'!J126,'TS59（結果）'!J130,'TS59（結果）'!J134,'TS59（結果）'!J138,'TS59（結果）'!J142,'TS59（結果）'!J146,'TS59（結果）'!J150,'TS59（結果）'!J154,'TS59（結果）'!J158,'TS59（結果）'!J162,'TS59（結果）'!J166))</f>
        <v>#N/A</v>
      </c>
      <c r="K35" s="66" t="e">
        <f>IF('TS59（結果）'!K6="",NA(),SUM('TS59（結果）'!K88,'TS59（結果）'!K93,'TS59（結果）'!K97,'TS59（結果）'!K102,'TS59（結果）'!K106,'TS59（結果）'!K110,'TS59（結果）'!K114,'TS59（結果）'!K118,'TS59（結果）'!K122,'TS59（結果）'!K126,'TS59（結果）'!K130,'TS59（結果）'!K134,'TS59（結果）'!K138,'TS59（結果）'!K142,'TS59（結果）'!K146,'TS59（結果）'!K150,'TS59（結果）'!K154,'TS59（結果）'!K158,'TS59（結果）'!K162,'TS59（結果）'!K166))</f>
        <v>#N/A</v>
      </c>
      <c r="L35" s="66" t="e">
        <f>IF('TS59（結果）'!L6="",NA(),SUM('TS59（結果）'!L88,'TS59（結果）'!L93,'TS59（結果）'!L97,'TS59（結果）'!L102,'TS59（結果）'!L106,'TS59（結果）'!L110,'TS59（結果）'!L114,'TS59（結果）'!L118,'TS59（結果）'!L122,'TS59（結果）'!L126,'TS59（結果）'!L130,'TS59（結果）'!L134,'TS59（結果）'!L138,'TS59（結果）'!L142,'TS59（結果）'!L146,'TS59（結果）'!L150,'TS59（結果）'!L154,'TS59（結果）'!L158,'TS59（結果）'!L162,'TS59（結果）'!L166))</f>
        <v>#N/A</v>
      </c>
      <c r="M35" s="66" t="e">
        <f>IF('TS59（結果）'!M6="",NA(),SUM('TS59（結果）'!M88,'TS59（結果）'!M93,'TS59（結果）'!M97,'TS59（結果）'!M102,'TS59（結果）'!M106,'TS59（結果）'!M110,'TS59（結果）'!M114,'TS59（結果）'!M118,'TS59（結果）'!M122,'TS59（結果）'!M126,'TS59（結果）'!M130,'TS59（結果）'!M134,'TS59（結果）'!M138,'TS59（結果）'!M142,'TS59（結果）'!M146,'TS59（結果）'!M150,'TS59（結果）'!M154,'TS59（結果）'!M158,'TS59（結果）'!M162,'TS59（結果）'!M166))</f>
        <v>#N/A</v>
      </c>
      <c r="N35" s="66" t="e">
        <f>IF('TS59（結果）'!N6="",NA(),SUM('TS59（結果）'!N88,'TS59（結果）'!N93,'TS59（結果）'!N97,'TS59（結果）'!N102,'TS59（結果）'!N106,'TS59（結果）'!N110,'TS59（結果）'!N114,'TS59（結果）'!N118,'TS59（結果）'!N122,'TS59（結果）'!N126,'TS59（結果）'!N130,'TS59（結果）'!N134,'TS59（結果）'!N138,'TS59（結果）'!N142,'TS59（結果）'!N146,'TS59（結果）'!N150,'TS59（結果）'!N154,'TS59（結果）'!N158,'TS59（結果）'!N162,'TS59（結果）'!N166))</f>
        <v>#N/A</v>
      </c>
      <c r="O35" s="66" t="e">
        <f>IF('TS59（結果）'!O6="",NA(),SUM('TS59（結果）'!O88,'TS59（結果）'!O93,'TS59（結果）'!O97,'TS59（結果）'!O102,'TS59（結果）'!O106,'TS59（結果）'!O110,'TS59（結果）'!O114,'TS59（結果）'!O118,'TS59（結果）'!O122,'TS59（結果）'!O126,'TS59（結果）'!O130,'TS59（結果）'!O134,'TS59（結果）'!O138,'TS59（結果）'!O142,'TS59（結果）'!O146,'TS59（結果）'!O150,'TS59（結果）'!O154,'TS59（結果）'!O158,'TS59（結果）'!O162,'TS59（結果）'!O166))</f>
        <v>#N/A</v>
      </c>
    </row>
    <row r="36" spans="2:15" x14ac:dyDescent="0.4">
      <c r="B36" s="209"/>
      <c r="C36" s="49" t="s">
        <v>418</v>
      </c>
      <c r="D36" s="66">
        <f>IF('TS59（結果）'!D6="",NA(),SUM('TS59（結果）'!D170,'TS59（結果）'!D174,'TS59（結果）'!D178,'TS59（結果）'!D182,'TS59（結果）'!D186,'TS59（結果）'!D190,'TS59（結果）'!D194,'TS59（結果）'!D198,'TS59（結果）'!D202,'TS59（結果）'!D206,'TS59（結果）'!D210,'TS59（結果）'!D214,'TS59（結果）'!D218,'TS59（結果）'!D222,'TS59（結果）'!D226,'TS59（結果）'!D231,'TS59（結果）'!D236,'TS59（結果）'!D241,'TS59（結果）'!D246))</f>
        <v>-12</v>
      </c>
      <c r="E36" s="66">
        <f>IF('TS59（結果）'!E6="",NA(),SUM('TS59（結果）'!E170,'TS59（結果）'!E174,'TS59（結果）'!E178,'TS59（結果）'!E182,'TS59（結果）'!E186,'TS59（結果）'!E190,'TS59（結果）'!E194,'TS59（結果）'!E198,'TS59（結果）'!E202,'TS59（結果）'!E206,'TS59（結果）'!E210,'TS59（結果）'!E214,'TS59（結果）'!E218,'TS59（結果）'!E222,'TS59（結果）'!E226,'TS59（結果）'!E231,'TS59（結果）'!E236,'TS59（結果）'!E241,'TS59（結果）'!E246))</f>
        <v>-14</v>
      </c>
      <c r="F36" s="66">
        <f>IF('TS59（結果）'!F6="",NA(),SUM('TS59（結果）'!F170,'TS59（結果）'!F174,'TS59（結果）'!F178,'TS59（結果）'!F182,'TS59（結果）'!F186,'TS59（結果）'!F190,'TS59（結果）'!F194,'TS59（結果）'!F198,'TS59（結果）'!F202,'TS59（結果）'!F206,'TS59（結果）'!F210,'TS59（結果）'!F214,'TS59（結果）'!F218,'TS59（結果）'!F222,'TS59（結果）'!F226,'TS59（結果）'!F231,'TS59（結果）'!F236,'TS59（結果）'!F241,'TS59（結果）'!F246))</f>
        <v>-8</v>
      </c>
      <c r="G36" s="66" t="e">
        <f>IF('TS59（結果）'!G6="",NA(),SUM('TS59（結果）'!G170,'TS59（結果）'!G174,'TS59（結果）'!G178,'TS59（結果）'!G182,'TS59（結果）'!G186,'TS59（結果）'!G190,'TS59（結果）'!G194,'TS59（結果）'!G198,'TS59（結果）'!G202,'TS59（結果）'!G206,'TS59（結果）'!G210,'TS59（結果）'!G214,'TS59（結果）'!G218,'TS59（結果）'!G222,'TS59（結果）'!G226,'TS59（結果）'!G231,'TS59（結果）'!G236,'TS59（結果）'!G241,'TS59（結果）'!G246))</f>
        <v>#N/A</v>
      </c>
      <c r="H36" s="66" t="e">
        <f>IF('TS59（結果）'!H6="",NA(),SUM('TS59（結果）'!H170,'TS59（結果）'!H174,'TS59（結果）'!H178,'TS59（結果）'!H182,'TS59（結果）'!H186,'TS59（結果）'!H190,'TS59（結果）'!H194,'TS59（結果）'!H198,'TS59（結果）'!H202,'TS59（結果）'!H206,'TS59（結果）'!H210,'TS59（結果）'!H214,'TS59（結果）'!H218,'TS59（結果）'!H222,'TS59（結果）'!H226,'TS59（結果）'!H231,'TS59（結果）'!H236,'TS59（結果）'!H241,'TS59（結果）'!H246))</f>
        <v>#N/A</v>
      </c>
      <c r="I36" s="66" t="e">
        <f>IF('TS59（結果）'!I6="",NA(),SUM('TS59（結果）'!I170,'TS59（結果）'!I174,'TS59（結果）'!I178,'TS59（結果）'!I182,'TS59（結果）'!I186,'TS59（結果）'!I190,'TS59（結果）'!I194,'TS59（結果）'!I198,'TS59（結果）'!I202,'TS59（結果）'!I206,'TS59（結果）'!I210,'TS59（結果）'!I214,'TS59（結果）'!I218,'TS59（結果）'!I222,'TS59（結果）'!I226,'TS59（結果）'!I231,'TS59（結果）'!I236,'TS59（結果）'!I241,'TS59（結果）'!I246))</f>
        <v>#N/A</v>
      </c>
      <c r="J36" s="66" t="e">
        <f>IF('TS59（結果）'!J6="",NA(),SUM('TS59（結果）'!J170,'TS59（結果）'!J174,'TS59（結果）'!J178,'TS59（結果）'!J182,'TS59（結果）'!J186,'TS59（結果）'!J190,'TS59（結果）'!J194,'TS59（結果）'!J198,'TS59（結果）'!J202,'TS59（結果）'!J206,'TS59（結果）'!J210,'TS59（結果）'!J214,'TS59（結果）'!J218,'TS59（結果）'!J222,'TS59（結果）'!J226,'TS59（結果）'!J231,'TS59（結果）'!J236,'TS59（結果）'!J241,'TS59（結果）'!J246))</f>
        <v>#N/A</v>
      </c>
      <c r="K36" s="66" t="e">
        <f>IF('TS59（結果）'!K6="",NA(),SUM('TS59（結果）'!K170,'TS59（結果）'!K174,'TS59（結果）'!K178,'TS59（結果）'!K182,'TS59（結果）'!K186,'TS59（結果）'!K190,'TS59（結果）'!K194,'TS59（結果）'!K198,'TS59（結果）'!K202,'TS59（結果）'!K206,'TS59（結果）'!K210,'TS59（結果）'!K214,'TS59（結果）'!K218,'TS59（結果）'!K222,'TS59（結果）'!K226,'TS59（結果）'!K231,'TS59（結果）'!K236,'TS59（結果）'!K241,'TS59（結果）'!K246))</f>
        <v>#N/A</v>
      </c>
      <c r="L36" s="66" t="e">
        <f>IF('TS59（結果）'!L6="",NA(),SUM('TS59（結果）'!L170,'TS59（結果）'!L174,'TS59（結果）'!L178,'TS59（結果）'!L182,'TS59（結果）'!L186,'TS59（結果）'!L190,'TS59（結果）'!L194,'TS59（結果）'!L198,'TS59（結果）'!L202,'TS59（結果）'!L206,'TS59（結果）'!L210,'TS59（結果）'!L214,'TS59（結果）'!L218,'TS59（結果）'!L222,'TS59（結果）'!L226,'TS59（結果）'!L231,'TS59（結果）'!L236,'TS59（結果）'!L241,'TS59（結果）'!L246))</f>
        <v>#N/A</v>
      </c>
      <c r="M36" s="66" t="e">
        <f>IF('TS59（結果）'!M6="",NA(),SUM('TS59（結果）'!M170,'TS59（結果）'!M174,'TS59（結果）'!M178,'TS59（結果）'!M182,'TS59（結果）'!M186,'TS59（結果）'!M190,'TS59（結果）'!M194,'TS59（結果）'!M198,'TS59（結果）'!M202,'TS59（結果）'!M206,'TS59（結果）'!M210,'TS59（結果）'!M214,'TS59（結果）'!M218,'TS59（結果）'!M222,'TS59（結果）'!M226,'TS59（結果）'!M231,'TS59（結果）'!M236,'TS59（結果）'!M241,'TS59（結果）'!M246))</f>
        <v>#N/A</v>
      </c>
      <c r="N36" s="66" t="e">
        <f>IF('TS59（結果）'!N6="",NA(),SUM('TS59（結果）'!N170,'TS59（結果）'!N174,'TS59（結果）'!N178,'TS59（結果）'!N182,'TS59（結果）'!N186,'TS59（結果）'!N190,'TS59（結果）'!N194,'TS59（結果）'!N198,'TS59（結果）'!N202,'TS59（結果）'!N206,'TS59（結果）'!N210,'TS59（結果）'!N214,'TS59（結果）'!N218,'TS59（結果）'!N222,'TS59（結果）'!N226,'TS59（結果）'!N231,'TS59（結果）'!N236,'TS59（結果）'!N241,'TS59（結果）'!N246))</f>
        <v>#N/A</v>
      </c>
      <c r="O36" s="66" t="e">
        <f>IF('TS59（結果）'!O6="",NA(),SUM('TS59（結果）'!O170,'TS59（結果）'!O174,'TS59（結果）'!O178,'TS59（結果）'!O182,'TS59（結果）'!O186,'TS59（結果）'!O190,'TS59（結果）'!O194,'TS59（結果）'!O198,'TS59（結果）'!O202,'TS59（結果）'!O206,'TS59（結果）'!O210,'TS59（結果）'!O214,'TS59（結果）'!O218,'TS59（結果）'!O222,'TS59（結果）'!O226,'TS59（結果）'!O231,'TS59（結果）'!O236,'TS59（結果）'!O241,'TS59（結果）'!O246))</f>
        <v>#N/A</v>
      </c>
    </row>
    <row r="37" spans="2:15" x14ac:dyDescent="0.4">
      <c r="B37" s="209"/>
      <c r="C37" s="49" t="s">
        <v>412</v>
      </c>
      <c r="D37" s="67">
        <f>SUM(D34:D36)</f>
        <v>-35</v>
      </c>
      <c r="E37" s="67">
        <f t="shared" ref="E37:O37" si="0">SUM(E34:E36)</f>
        <v>-33</v>
      </c>
      <c r="F37" s="67">
        <f t="shared" si="0"/>
        <v>-12</v>
      </c>
      <c r="G37" s="67" t="e">
        <f t="shared" si="0"/>
        <v>#N/A</v>
      </c>
      <c r="H37" s="67" t="e">
        <f t="shared" si="0"/>
        <v>#N/A</v>
      </c>
      <c r="I37" s="67" t="e">
        <f t="shared" si="0"/>
        <v>#N/A</v>
      </c>
      <c r="J37" s="67" t="e">
        <f t="shared" si="0"/>
        <v>#N/A</v>
      </c>
      <c r="K37" s="67" t="e">
        <f t="shared" si="0"/>
        <v>#N/A</v>
      </c>
      <c r="L37" s="67" t="e">
        <f t="shared" si="0"/>
        <v>#N/A</v>
      </c>
      <c r="M37" s="67" t="e">
        <f t="shared" si="0"/>
        <v>#N/A</v>
      </c>
      <c r="N37" s="67" t="e">
        <f t="shared" si="0"/>
        <v>#N/A</v>
      </c>
      <c r="O37" s="67" t="e">
        <f t="shared" si="0"/>
        <v>#N/A</v>
      </c>
    </row>
    <row r="38" spans="2:15" x14ac:dyDescent="0.4">
      <c r="B38" s="215" t="s">
        <v>413</v>
      </c>
      <c r="C38" s="49" t="s">
        <v>397</v>
      </c>
      <c r="D38" s="63">
        <f>D34/20*100</f>
        <v>-55.000000000000007</v>
      </c>
      <c r="E38" s="63">
        <f t="shared" ref="E38:O38" si="1">E34/20*100</f>
        <v>-45</v>
      </c>
      <c r="F38" s="63">
        <f t="shared" si="1"/>
        <v>-10</v>
      </c>
      <c r="G38" s="63" t="e">
        <f t="shared" si="1"/>
        <v>#N/A</v>
      </c>
      <c r="H38" s="63" t="e">
        <f t="shared" si="1"/>
        <v>#N/A</v>
      </c>
      <c r="I38" s="63" t="e">
        <f t="shared" si="1"/>
        <v>#N/A</v>
      </c>
      <c r="J38" s="63" t="e">
        <f t="shared" si="1"/>
        <v>#N/A</v>
      </c>
      <c r="K38" s="63" t="e">
        <f t="shared" si="1"/>
        <v>#N/A</v>
      </c>
      <c r="L38" s="63" t="e">
        <f t="shared" si="1"/>
        <v>#N/A</v>
      </c>
      <c r="M38" s="63" t="e">
        <f t="shared" si="1"/>
        <v>#N/A</v>
      </c>
      <c r="N38" s="63" t="e">
        <f t="shared" si="1"/>
        <v>#N/A</v>
      </c>
      <c r="O38" s="63" t="e">
        <f t="shared" si="1"/>
        <v>#N/A</v>
      </c>
    </row>
    <row r="39" spans="2:15" x14ac:dyDescent="0.4">
      <c r="B39" s="209"/>
      <c r="C39" s="49" t="s">
        <v>131</v>
      </c>
      <c r="D39" s="63">
        <f>D35/20*100</f>
        <v>-60</v>
      </c>
      <c r="E39" s="63">
        <f t="shared" ref="E39:O39" si="2">E35/20*100</f>
        <v>-50</v>
      </c>
      <c r="F39" s="63">
        <f t="shared" si="2"/>
        <v>-10</v>
      </c>
      <c r="G39" s="63" t="e">
        <f t="shared" si="2"/>
        <v>#N/A</v>
      </c>
      <c r="H39" s="63" t="e">
        <f t="shared" si="2"/>
        <v>#N/A</v>
      </c>
      <c r="I39" s="63" t="e">
        <f t="shared" si="2"/>
        <v>#N/A</v>
      </c>
      <c r="J39" s="63" t="e">
        <f t="shared" si="2"/>
        <v>#N/A</v>
      </c>
      <c r="K39" s="63" t="e">
        <f t="shared" si="2"/>
        <v>#N/A</v>
      </c>
      <c r="L39" s="63" t="e">
        <f>L35/20*100</f>
        <v>#N/A</v>
      </c>
      <c r="M39" s="63" t="e">
        <f t="shared" si="2"/>
        <v>#N/A</v>
      </c>
      <c r="N39" s="63" t="e">
        <f t="shared" si="2"/>
        <v>#N/A</v>
      </c>
      <c r="O39" s="63" t="e">
        <f t="shared" si="2"/>
        <v>#N/A</v>
      </c>
    </row>
    <row r="40" spans="2:15" x14ac:dyDescent="0.4">
      <c r="B40" s="209"/>
      <c r="C40" s="49" t="s">
        <v>137</v>
      </c>
      <c r="D40" s="63">
        <f>D36/19*100</f>
        <v>-63.157894736842103</v>
      </c>
      <c r="E40" s="63">
        <f t="shared" ref="E40:O40" si="3">E36/19*100</f>
        <v>-73.68421052631578</v>
      </c>
      <c r="F40" s="63">
        <f t="shared" si="3"/>
        <v>-42.105263157894733</v>
      </c>
      <c r="G40" s="63" t="e">
        <f t="shared" si="3"/>
        <v>#N/A</v>
      </c>
      <c r="H40" s="63" t="e">
        <f t="shared" si="3"/>
        <v>#N/A</v>
      </c>
      <c r="I40" s="63" t="e">
        <f t="shared" si="3"/>
        <v>#N/A</v>
      </c>
      <c r="J40" s="63" t="e">
        <f t="shared" si="3"/>
        <v>#N/A</v>
      </c>
      <c r="K40" s="63" t="e">
        <f t="shared" si="3"/>
        <v>#N/A</v>
      </c>
      <c r="L40" s="63" t="e">
        <f t="shared" si="3"/>
        <v>#N/A</v>
      </c>
      <c r="M40" s="63" t="e">
        <f t="shared" si="3"/>
        <v>#N/A</v>
      </c>
      <c r="N40" s="63" t="e">
        <f t="shared" si="3"/>
        <v>#N/A</v>
      </c>
      <c r="O40" s="63" t="e">
        <f t="shared" si="3"/>
        <v>#N/A</v>
      </c>
    </row>
    <row r="41" spans="2:15" x14ac:dyDescent="0.4">
      <c r="B41" s="209"/>
      <c r="C41" s="49" t="s">
        <v>414</v>
      </c>
      <c r="D41" s="63">
        <f>SUM(D38:D40)</f>
        <v>-178.15789473684211</v>
      </c>
      <c r="E41" s="63">
        <f t="shared" ref="E41:O41" si="4">SUM(E38:E40)</f>
        <v>-168.68421052631578</v>
      </c>
      <c r="F41" s="63">
        <f t="shared" si="4"/>
        <v>-62.105263157894733</v>
      </c>
      <c r="G41" s="63" t="e">
        <f t="shared" si="4"/>
        <v>#N/A</v>
      </c>
      <c r="H41" s="63" t="e">
        <f t="shared" si="4"/>
        <v>#N/A</v>
      </c>
      <c r="I41" s="63" t="e">
        <f t="shared" si="4"/>
        <v>#N/A</v>
      </c>
      <c r="J41" s="63" t="e">
        <f t="shared" si="4"/>
        <v>#N/A</v>
      </c>
      <c r="K41" s="63" t="e">
        <f t="shared" si="4"/>
        <v>#N/A</v>
      </c>
      <c r="L41" s="63" t="e">
        <f t="shared" si="4"/>
        <v>#N/A</v>
      </c>
      <c r="M41" s="63" t="e">
        <f t="shared" si="4"/>
        <v>#N/A</v>
      </c>
      <c r="N41" s="63" t="e">
        <f t="shared" si="4"/>
        <v>#N/A</v>
      </c>
      <c r="O41" s="63" t="e">
        <f t="shared" si="4"/>
        <v>#N/A</v>
      </c>
    </row>
  </sheetData>
  <sheetProtection sheet="1" objects="1" scenarios="1"/>
  <mergeCells count="5">
    <mergeCell ref="B34:B37"/>
    <mergeCell ref="B38:B41"/>
    <mergeCell ref="L1:N1"/>
    <mergeCell ref="B31:B32"/>
    <mergeCell ref="C31:C32"/>
  </mergeCells>
  <phoneticPr fontId="2"/>
  <conditionalFormatting sqref="D38:O41">
    <cfRule type="containsErrors" dxfId="1" priority="3">
      <formula>ISERROR(D38)</formula>
    </cfRule>
  </conditionalFormatting>
  <conditionalFormatting sqref="D34:O37">
    <cfRule type="containsErrors" dxfId="0" priority="4">
      <formula>ISERROR(D34)</formula>
    </cfRule>
  </conditionalFormatting>
  <pageMargins left="0.7" right="0.7" top="0.75" bottom="0.75" header="0.3" footer="0.3"/>
  <pageSetup paperSize="8" scale="55" orientation="portrait"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9"/>
  <sheetViews>
    <sheetView workbookViewId="0">
      <selection activeCell="B17" sqref="B17"/>
    </sheetView>
  </sheetViews>
  <sheetFormatPr defaultColWidth="8.75" defaultRowHeight="18.75" x14ac:dyDescent="0.4"/>
  <cols>
    <col min="1" max="1" width="16.75" customWidth="1"/>
    <col min="2" max="2" width="20.25" customWidth="1"/>
    <col min="6" max="6" width="16.75" customWidth="1"/>
  </cols>
  <sheetData>
    <row r="1" spans="1:3" x14ac:dyDescent="0.4">
      <c r="A1" s="37" t="s">
        <v>189</v>
      </c>
      <c r="B1" s="37" t="s">
        <v>190</v>
      </c>
    </row>
    <row r="2" spans="1:3" x14ac:dyDescent="0.4">
      <c r="B2" t="s">
        <v>182</v>
      </c>
      <c r="C2">
        <v>1</v>
      </c>
    </row>
    <row r="3" spans="1:3" x14ac:dyDescent="0.4">
      <c r="A3" t="s">
        <v>391</v>
      </c>
      <c r="B3" t="s">
        <v>183</v>
      </c>
      <c r="C3">
        <v>2</v>
      </c>
    </row>
    <row r="4" spans="1:3" x14ac:dyDescent="0.4">
      <c r="A4" t="s">
        <v>392</v>
      </c>
      <c r="B4" t="s">
        <v>184</v>
      </c>
      <c r="C4">
        <v>3</v>
      </c>
    </row>
    <row r="5" spans="1:3" x14ac:dyDescent="0.4">
      <c r="B5" t="s">
        <v>185</v>
      </c>
      <c r="C5">
        <v>4</v>
      </c>
    </row>
    <row r="6" spans="1:3" x14ac:dyDescent="0.4">
      <c r="B6" t="s">
        <v>186</v>
      </c>
    </row>
    <row r="7" spans="1:3" x14ac:dyDescent="0.4">
      <c r="B7" s="36" t="s">
        <v>187</v>
      </c>
      <c r="C7" s="36"/>
    </row>
    <row r="8" spans="1:3" x14ac:dyDescent="0.4">
      <c r="B8" s="36" t="s">
        <v>188</v>
      </c>
      <c r="C8" s="36"/>
    </row>
    <row r="9" spans="1:3" x14ac:dyDescent="0.4">
      <c r="B9" s="36" t="s">
        <v>119</v>
      </c>
      <c r="C9" s="36"/>
    </row>
    <row r="10" spans="1:3" x14ac:dyDescent="0.4">
      <c r="B10" s="36" t="s">
        <v>155</v>
      </c>
      <c r="C10" s="36"/>
    </row>
    <row r="11" spans="1:3" x14ac:dyDescent="0.4">
      <c r="B11" s="36" t="s">
        <v>156</v>
      </c>
    </row>
    <row r="12" spans="1:3" x14ac:dyDescent="0.4">
      <c r="B12" s="36" t="s">
        <v>157</v>
      </c>
    </row>
    <row r="13" spans="1:3" x14ac:dyDescent="0.4">
      <c r="B13" s="36" t="s">
        <v>158</v>
      </c>
    </row>
    <row r="14" spans="1:3" x14ac:dyDescent="0.4">
      <c r="B14" s="36" t="s">
        <v>159</v>
      </c>
    </row>
    <row r="15" spans="1:3" x14ac:dyDescent="0.4">
      <c r="B15" s="36" t="s">
        <v>160</v>
      </c>
    </row>
    <row r="16" spans="1:3" x14ac:dyDescent="0.4">
      <c r="B16" s="36" t="s">
        <v>161</v>
      </c>
    </row>
    <row r="17" spans="2:2" x14ac:dyDescent="0.4">
      <c r="B17" s="36" t="s">
        <v>162</v>
      </c>
    </row>
    <row r="18" spans="2:2" x14ac:dyDescent="0.4">
      <c r="B18" s="36" t="s">
        <v>163</v>
      </c>
    </row>
    <row r="19" spans="2:2" x14ac:dyDescent="0.4">
      <c r="B19" s="36" t="s">
        <v>164</v>
      </c>
    </row>
  </sheetData>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77"/>
  <sheetViews>
    <sheetView view="pageBreakPreview" zoomScale="60" zoomScaleNormal="61" zoomScalePageLayoutView="10" workbookViewId="0">
      <selection activeCell="I9" sqref="I9"/>
    </sheetView>
  </sheetViews>
  <sheetFormatPr defaultColWidth="8.75" defaultRowHeight="18.75" x14ac:dyDescent="0.4"/>
  <cols>
    <col min="1" max="1" width="5.5" bestFit="1" customWidth="1"/>
    <col min="2" max="2" width="5.5" customWidth="1"/>
    <col min="3" max="3" width="54.25" customWidth="1"/>
    <col min="4" max="15" width="11.75" customWidth="1"/>
  </cols>
  <sheetData>
    <row r="1" spans="1:15" x14ac:dyDescent="0.4">
      <c r="A1" s="34"/>
      <c r="B1" s="34"/>
      <c r="C1" s="34"/>
      <c r="D1" s="34"/>
      <c r="E1" s="34"/>
      <c r="F1" s="34"/>
      <c r="G1" s="34"/>
      <c r="H1" s="34"/>
      <c r="I1" s="34"/>
      <c r="J1" s="34"/>
      <c r="K1" s="38"/>
      <c r="L1" s="39" t="s">
        <v>54</v>
      </c>
      <c r="M1" s="106">
        <f ca="1">NOW()</f>
        <v>44217.546089467593</v>
      </c>
      <c r="N1" s="106"/>
      <c r="O1" s="106"/>
    </row>
    <row r="2" spans="1:15" x14ac:dyDescent="0.4">
      <c r="A2" s="34"/>
      <c r="B2" s="34"/>
      <c r="C2" s="34"/>
      <c r="D2" s="34"/>
      <c r="E2" s="34"/>
      <c r="F2" s="34"/>
      <c r="G2" s="34"/>
      <c r="H2" s="34"/>
      <c r="I2" s="34"/>
      <c r="J2" s="34"/>
      <c r="K2" s="34"/>
      <c r="L2" s="34"/>
      <c r="M2" s="34"/>
      <c r="N2" s="34"/>
      <c r="O2" s="34"/>
    </row>
    <row r="3" spans="1:15" x14ac:dyDescent="0.4">
      <c r="A3" s="109" t="s">
        <v>15</v>
      </c>
      <c r="B3" s="109"/>
      <c r="C3" s="40" t="str">
        <f>IF(TOP!K5="","",TOP!K5)</f>
        <v>サンプル3回</v>
      </c>
      <c r="D3" s="40" t="s">
        <v>33</v>
      </c>
      <c r="E3" s="40" t="s">
        <v>43</v>
      </c>
      <c r="F3" s="40" t="s">
        <v>44</v>
      </c>
      <c r="G3" s="40" t="s">
        <v>45</v>
      </c>
      <c r="H3" s="40" t="s">
        <v>46</v>
      </c>
      <c r="I3" s="40" t="s">
        <v>47</v>
      </c>
      <c r="J3" s="40" t="s">
        <v>48</v>
      </c>
      <c r="K3" s="40" t="s">
        <v>49</v>
      </c>
      <c r="L3" s="40" t="s">
        <v>50</v>
      </c>
      <c r="M3" s="40" t="s">
        <v>51</v>
      </c>
      <c r="N3" s="40" t="s">
        <v>52</v>
      </c>
      <c r="O3" s="40" t="s">
        <v>53</v>
      </c>
    </row>
    <row r="4" spans="1:15" x14ac:dyDescent="0.4">
      <c r="A4" s="109" t="s">
        <v>3</v>
      </c>
      <c r="B4" s="109"/>
      <c r="C4" s="60">
        <f ca="1">TOP!Y6</f>
        <v>34</v>
      </c>
      <c r="D4" s="75">
        <v>43799</v>
      </c>
      <c r="E4" s="75">
        <v>43824</v>
      </c>
      <c r="F4" s="75">
        <v>43860</v>
      </c>
      <c r="G4" s="75"/>
      <c r="H4" s="75"/>
      <c r="I4" s="9"/>
      <c r="J4" s="9"/>
      <c r="K4" s="9"/>
      <c r="L4" s="9"/>
      <c r="M4" s="9"/>
      <c r="N4" s="9"/>
      <c r="O4" s="9"/>
    </row>
    <row r="5" spans="1:15" x14ac:dyDescent="0.4">
      <c r="A5" s="109" t="s">
        <v>177</v>
      </c>
      <c r="B5" s="109"/>
      <c r="C5" s="109"/>
      <c r="D5" s="76" t="s">
        <v>421</v>
      </c>
      <c r="E5" s="76" t="s">
        <v>421</v>
      </c>
      <c r="F5" s="76" t="s">
        <v>421</v>
      </c>
      <c r="G5" s="76"/>
      <c r="H5" s="76"/>
      <c r="I5" s="70"/>
      <c r="J5" s="70"/>
      <c r="K5" s="70"/>
      <c r="L5" s="70"/>
      <c r="M5" s="70"/>
      <c r="N5" s="70"/>
      <c r="O5" s="70"/>
    </row>
    <row r="6" spans="1:15" ht="45" customHeight="1" x14ac:dyDescent="0.4">
      <c r="A6" s="41">
        <v>1</v>
      </c>
      <c r="B6" s="110" t="s">
        <v>16</v>
      </c>
      <c r="C6" s="111"/>
      <c r="D6" s="77">
        <v>4</v>
      </c>
      <c r="E6" s="77">
        <v>4</v>
      </c>
      <c r="F6" s="78">
        <v>2</v>
      </c>
      <c r="G6" s="78"/>
      <c r="H6" s="78"/>
      <c r="I6" s="16"/>
      <c r="J6" s="16"/>
      <c r="K6" s="16"/>
      <c r="L6" s="16"/>
      <c r="M6" s="16"/>
      <c r="N6" s="16"/>
      <c r="O6" s="16"/>
    </row>
    <row r="7" spans="1:15" ht="45" customHeight="1" x14ac:dyDescent="0.4">
      <c r="A7" s="41">
        <v>2</v>
      </c>
      <c r="B7" s="108" t="s">
        <v>17</v>
      </c>
      <c r="C7" s="108"/>
      <c r="D7" s="78">
        <v>1</v>
      </c>
      <c r="E7" s="78">
        <v>1</v>
      </c>
      <c r="F7" s="78">
        <v>2</v>
      </c>
      <c r="G7" s="78"/>
      <c r="H7" s="78"/>
      <c r="I7" s="16"/>
      <c r="J7" s="16"/>
      <c r="K7" s="16"/>
      <c r="L7" s="16"/>
      <c r="M7" s="16"/>
      <c r="N7" s="16"/>
      <c r="O7" s="16"/>
    </row>
    <row r="8" spans="1:15" ht="45" customHeight="1" x14ac:dyDescent="0.4">
      <c r="A8" s="41">
        <v>3</v>
      </c>
      <c r="B8" s="108" t="s">
        <v>34</v>
      </c>
      <c r="C8" s="108"/>
      <c r="D8" s="78">
        <v>2</v>
      </c>
      <c r="E8" s="78">
        <v>2</v>
      </c>
      <c r="F8" s="78">
        <v>3</v>
      </c>
      <c r="G8" s="78"/>
      <c r="H8" s="78"/>
      <c r="I8" s="16"/>
      <c r="J8" s="16"/>
      <c r="K8" s="16"/>
      <c r="L8" s="16"/>
      <c r="M8" s="16"/>
      <c r="N8" s="16"/>
      <c r="O8" s="16"/>
    </row>
    <row r="9" spans="1:15" ht="45" customHeight="1" x14ac:dyDescent="0.4">
      <c r="A9" s="41">
        <v>4</v>
      </c>
      <c r="B9" s="108" t="s">
        <v>19</v>
      </c>
      <c r="C9" s="108"/>
      <c r="D9" s="78">
        <v>2</v>
      </c>
      <c r="E9" s="78">
        <v>2</v>
      </c>
      <c r="F9" s="78">
        <v>3</v>
      </c>
      <c r="G9" s="78"/>
      <c r="H9" s="78"/>
      <c r="I9" s="16"/>
      <c r="J9" s="16"/>
      <c r="K9" s="16"/>
      <c r="L9" s="16"/>
      <c r="M9" s="16"/>
      <c r="N9" s="16"/>
      <c r="O9" s="16"/>
    </row>
    <row r="10" spans="1:15" ht="45" customHeight="1" x14ac:dyDescent="0.4">
      <c r="A10" s="41">
        <v>5</v>
      </c>
      <c r="B10" s="108" t="s">
        <v>18</v>
      </c>
      <c r="C10" s="108"/>
      <c r="D10" s="78">
        <v>2</v>
      </c>
      <c r="E10" s="78">
        <v>2</v>
      </c>
      <c r="F10" s="78">
        <v>2</v>
      </c>
      <c r="G10" s="78"/>
      <c r="H10" s="78"/>
      <c r="I10" s="16"/>
      <c r="J10" s="16"/>
      <c r="K10" s="16"/>
      <c r="L10" s="16"/>
      <c r="M10" s="16"/>
      <c r="N10" s="16"/>
      <c r="O10" s="16"/>
    </row>
    <row r="11" spans="1:15" ht="45" customHeight="1" x14ac:dyDescent="0.4">
      <c r="A11" s="41">
        <v>6</v>
      </c>
      <c r="B11" s="108" t="s">
        <v>20</v>
      </c>
      <c r="C11" s="108"/>
      <c r="D11" s="78">
        <v>2</v>
      </c>
      <c r="E11" s="78">
        <v>2</v>
      </c>
      <c r="F11" s="78">
        <v>3</v>
      </c>
      <c r="G11" s="78"/>
      <c r="H11" s="78"/>
      <c r="I11" s="16"/>
      <c r="J11" s="16"/>
      <c r="K11" s="16"/>
      <c r="L11" s="16"/>
      <c r="M11" s="16"/>
      <c r="N11" s="16"/>
      <c r="O11" s="16"/>
    </row>
    <row r="12" spans="1:15" ht="45" customHeight="1" x14ac:dyDescent="0.4">
      <c r="A12" s="41">
        <v>7</v>
      </c>
      <c r="B12" s="108" t="s">
        <v>21</v>
      </c>
      <c r="C12" s="108"/>
      <c r="D12" s="78">
        <v>2</v>
      </c>
      <c r="E12" s="78">
        <v>2</v>
      </c>
      <c r="F12" s="78">
        <v>2</v>
      </c>
      <c r="G12" s="78"/>
      <c r="H12" s="78"/>
      <c r="I12" s="16"/>
      <c r="J12" s="16"/>
      <c r="K12" s="16"/>
      <c r="L12" s="16"/>
      <c r="M12" s="16"/>
      <c r="N12" s="16"/>
      <c r="O12" s="16"/>
    </row>
    <row r="13" spans="1:15" ht="45" customHeight="1" x14ac:dyDescent="0.4">
      <c r="A13" s="41">
        <v>8</v>
      </c>
      <c r="B13" s="108" t="s">
        <v>35</v>
      </c>
      <c r="C13" s="108"/>
      <c r="D13" s="78">
        <v>1</v>
      </c>
      <c r="E13" s="78">
        <v>2</v>
      </c>
      <c r="F13" s="78">
        <v>2</v>
      </c>
      <c r="G13" s="78"/>
      <c r="H13" s="78"/>
      <c r="I13" s="16"/>
      <c r="J13" s="16"/>
      <c r="K13" s="16"/>
      <c r="L13" s="16"/>
      <c r="M13" s="16"/>
      <c r="N13" s="16"/>
      <c r="O13" s="16"/>
    </row>
    <row r="14" spans="1:15" ht="45" customHeight="1" x14ac:dyDescent="0.4">
      <c r="A14" s="41">
        <v>9</v>
      </c>
      <c r="B14" s="108" t="s">
        <v>22</v>
      </c>
      <c r="C14" s="108"/>
      <c r="D14" s="78">
        <v>2</v>
      </c>
      <c r="E14" s="78">
        <v>2</v>
      </c>
      <c r="F14" s="78">
        <v>3</v>
      </c>
      <c r="G14" s="78"/>
      <c r="H14" s="78"/>
      <c r="I14" s="16"/>
      <c r="J14" s="16"/>
      <c r="K14" s="16"/>
      <c r="L14" s="16"/>
      <c r="M14" s="16"/>
      <c r="N14" s="16"/>
      <c r="O14" s="16"/>
    </row>
    <row r="15" spans="1:15" ht="45" customHeight="1" x14ac:dyDescent="0.4">
      <c r="A15" s="41">
        <v>10</v>
      </c>
      <c r="B15" s="108" t="s">
        <v>36</v>
      </c>
      <c r="C15" s="108"/>
      <c r="D15" s="78">
        <v>1</v>
      </c>
      <c r="E15" s="78">
        <v>1</v>
      </c>
      <c r="F15" s="78">
        <v>1</v>
      </c>
      <c r="G15" s="78"/>
      <c r="H15" s="78"/>
      <c r="I15" s="16"/>
      <c r="J15" s="16"/>
      <c r="K15" s="16"/>
      <c r="L15" s="16"/>
      <c r="M15" s="16"/>
      <c r="N15" s="16"/>
      <c r="O15" s="16"/>
    </row>
    <row r="16" spans="1:15" ht="45" customHeight="1" x14ac:dyDescent="0.4">
      <c r="A16" s="41">
        <v>11</v>
      </c>
      <c r="B16" s="108" t="s">
        <v>37</v>
      </c>
      <c r="C16" s="108"/>
      <c r="D16" s="78">
        <v>1</v>
      </c>
      <c r="E16" s="78">
        <v>1</v>
      </c>
      <c r="F16" s="78">
        <v>2</v>
      </c>
      <c r="G16" s="78"/>
      <c r="H16" s="78"/>
      <c r="I16" s="16"/>
      <c r="J16" s="16"/>
      <c r="K16" s="16"/>
      <c r="L16" s="16"/>
      <c r="M16" s="16"/>
      <c r="N16" s="16"/>
      <c r="O16" s="16"/>
    </row>
    <row r="17" spans="1:15" ht="45" customHeight="1" x14ac:dyDescent="0.4">
      <c r="A17" s="41">
        <v>12</v>
      </c>
      <c r="B17" s="107" t="s">
        <v>38</v>
      </c>
      <c r="C17" s="107"/>
      <c r="D17" s="78">
        <v>4</v>
      </c>
      <c r="E17" s="78">
        <v>4</v>
      </c>
      <c r="F17" s="78">
        <v>4</v>
      </c>
      <c r="G17" s="78"/>
      <c r="H17" s="78"/>
      <c r="I17" s="16"/>
      <c r="J17" s="16"/>
      <c r="K17" s="16"/>
      <c r="L17" s="16"/>
      <c r="M17" s="16"/>
      <c r="N17" s="16"/>
      <c r="O17" s="16"/>
    </row>
    <row r="18" spans="1:15" ht="45" customHeight="1" x14ac:dyDescent="0.4">
      <c r="A18" s="41">
        <v>13</v>
      </c>
      <c r="B18" s="108" t="s">
        <v>39</v>
      </c>
      <c r="C18" s="108"/>
      <c r="D18" s="78">
        <v>2</v>
      </c>
      <c r="E18" s="78">
        <v>2</v>
      </c>
      <c r="F18" s="78">
        <v>2</v>
      </c>
      <c r="G18" s="78"/>
      <c r="H18" s="78"/>
      <c r="I18" s="16"/>
      <c r="J18" s="16"/>
      <c r="K18" s="16"/>
      <c r="L18" s="16"/>
      <c r="M18" s="16"/>
      <c r="N18" s="16"/>
      <c r="O18" s="16"/>
    </row>
    <row r="19" spans="1:15" ht="45" customHeight="1" x14ac:dyDescent="0.4">
      <c r="A19" s="41">
        <v>14</v>
      </c>
      <c r="B19" s="108" t="s">
        <v>40</v>
      </c>
      <c r="C19" s="108"/>
      <c r="D19" s="78">
        <v>2</v>
      </c>
      <c r="E19" s="78">
        <v>2</v>
      </c>
      <c r="F19" s="78">
        <v>2</v>
      </c>
      <c r="G19" s="78"/>
      <c r="H19" s="78"/>
      <c r="I19" s="16"/>
      <c r="J19" s="16"/>
      <c r="K19" s="16"/>
      <c r="L19" s="16"/>
      <c r="M19" s="16"/>
      <c r="N19" s="16"/>
      <c r="O19" s="16"/>
    </row>
    <row r="20" spans="1:15" ht="45" customHeight="1" x14ac:dyDescent="0.4">
      <c r="A20" s="41">
        <v>15</v>
      </c>
      <c r="B20" s="108" t="s">
        <v>41</v>
      </c>
      <c r="C20" s="108"/>
      <c r="D20" s="78">
        <v>2</v>
      </c>
      <c r="E20" s="78">
        <v>2</v>
      </c>
      <c r="F20" s="78">
        <v>3</v>
      </c>
      <c r="G20" s="78"/>
      <c r="H20" s="78"/>
      <c r="I20" s="16"/>
      <c r="J20" s="16"/>
      <c r="K20" s="16"/>
      <c r="L20" s="16"/>
      <c r="M20" s="16"/>
      <c r="N20" s="16"/>
      <c r="O20" s="16"/>
    </row>
    <row r="21" spans="1:15" ht="45" customHeight="1" x14ac:dyDescent="0.4">
      <c r="A21" s="41">
        <v>16</v>
      </c>
      <c r="B21" s="108" t="s">
        <v>23</v>
      </c>
      <c r="C21" s="108"/>
      <c r="D21" s="78">
        <v>1</v>
      </c>
      <c r="E21" s="78">
        <v>1</v>
      </c>
      <c r="F21" s="78">
        <v>1</v>
      </c>
      <c r="G21" s="78"/>
      <c r="H21" s="78"/>
      <c r="I21" s="16"/>
      <c r="J21" s="16"/>
      <c r="K21" s="16"/>
      <c r="L21" s="16"/>
      <c r="M21" s="16"/>
      <c r="N21" s="16"/>
      <c r="O21" s="16"/>
    </row>
    <row r="22" spans="1:15" ht="45" customHeight="1" x14ac:dyDescent="0.4">
      <c r="A22" s="41">
        <v>17</v>
      </c>
      <c r="B22" s="108" t="s">
        <v>24</v>
      </c>
      <c r="C22" s="108"/>
      <c r="D22" s="78">
        <v>1</v>
      </c>
      <c r="E22" s="78">
        <v>1</v>
      </c>
      <c r="F22" s="78">
        <v>1</v>
      </c>
      <c r="G22" s="78"/>
      <c r="H22" s="78"/>
      <c r="I22" s="16"/>
      <c r="J22" s="16"/>
      <c r="K22" s="16"/>
      <c r="L22" s="16"/>
      <c r="M22" s="16"/>
      <c r="N22" s="16"/>
      <c r="O22" s="16"/>
    </row>
    <row r="23" spans="1:15" ht="45" customHeight="1" x14ac:dyDescent="0.4">
      <c r="A23" s="41">
        <v>18</v>
      </c>
      <c r="B23" s="108" t="s">
        <v>25</v>
      </c>
      <c r="C23" s="108"/>
      <c r="D23" s="78">
        <v>1</v>
      </c>
      <c r="E23" s="78">
        <v>2</v>
      </c>
      <c r="F23" s="78">
        <v>2</v>
      </c>
      <c r="G23" s="78"/>
      <c r="H23" s="78"/>
      <c r="I23" s="16"/>
      <c r="J23" s="16"/>
      <c r="K23" s="16"/>
      <c r="L23" s="16"/>
      <c r="M23" s="16"/>
      <c r="N23" s="16"/>
      <c r="O23" s="16"/>
    </row>
    <row r="24" spans="1:15" ht="45" customHeight="1" x14ac:dyDescent="0.4">
      <c r="A24" s="41">
        <v>19</v>
      </c>
      <c r="B24" s="108" t="s">
        <v>26</v>
      </c>
      <c r="C24" s="108"/>
      <c r="D24" s="78">
        <v>1</v>
      </c>
      <c r="E24" s="78">
        <v>1</v>
      </c>
      <c r="F24" s="78">
        <v>1</v>
      </c>
      <c r="G24" s="78"/>
      <c r="H24" s="78"/>
      <c r="I24" s="16"/>
      <c r="J24" s="16"/>
      <c r="K24" s="16"/>
      <c r="L24" s="16"/>
      <c r="M24" s="16"/>
      <c r="N24" s="16"/>
      <c r="O24" s="16"/>
    </row>
    <row r="25" spans="1:15" ht="45" customHeight="1" x14ac:dyDescent="0.4">
      <c r="A25" s="41">
        <v>20</v>
      </c>
      <c r="B25" s="107" t="s">
        <v>27</v>
      </c>
      <c r="C25" s="107"/>
      <c r="D25" s="78">
        <v>3</v>
      </c>
      <c r="E25" s="78">
        <v>3</v>
      </c>
      <c r="F25" s="78">
        <v>2</v>
      </c>
      <c r="G25" s="78"/>
      <c r="H25" s="78"/>
      <c r="I25" s="16"/>
      <c r="J25" s="16"/>
      <c r="K25" s="16"/>
      <c r="L25" s="16"/>
      <c r="M25" s="16"/>
      <c r="N25" s="16"/>
      <c r="O25" s="16"/>
    </row>
    <row r="26" spans="1:15" ht="45" customHeight="1" x14ac:dyDescent="0.4">
      <c r="A26" s="41">
        <v>21</v>
      </c>
      <c r="B26" s="108" t="s">
        <v>28</v>
      </c>
      <c r="C26" s="108"/>
      <c r="D26" s="78">
        <v>1</v>
      </c>
      <c r="E26" s="78">
        <v>1</v>
      </c>
      <c r="F26" s="78">
        <v>2</v>
      </c>
      <c r="G26" s="78"/>
      <c r="H26" s="78"/>
      <c r="I26" s="16"/>
      <c r="J26" s="16"/>
      <c r="K26" s="16"/>
      <c r="L26" s="16"/>
      <c r="M26" s="16"/>
      <c r="N26" s="16"/>
      <c r="O26" s="16"/>
    </row>
    <row r="27" spans="1:15" ht="45" customHeight="1" x14ac:dyDescent="0.4">
      <c r="A27" s="41">
        <v>22</v>
      </c>
      <c r="B27" s="107" t="s">
        <v>29</v>
      </c>
      <c r="C27" s="107"/>
      <c r="D27" s="78">
        <v>4</v>
      </c>
      <c r="E27" s="78">
        <v>4</v>
      </c>
      <c r="F27" s="78">
        <v>4</v>
      </c>
      <c r="G27" s="78"/>
      <c r="H27" s="78"/>
      <c r="I27" s="16"/>
      <c r="J27" s="16"/>
      <c r="K27" s="16"/>
      <c r="L27" s="16"/>
      <c r="M27" s="16"/>
      <c r="N27" s="16"/>
      <c r="O27" s="16"/>
    </row>
    <row r="28" spans="1:15" ht="45" customHeight="1" x14ac:dyDescent="0.4">
      <c r="A28" s="41">
        <v>23</v>
      </c>
      <c r="B28" s="108" t="s">
        <v>30</v>
      </c>
      <c r="C28" s="108"/>
      <c r="D28" s="78">
        <v>1</v>
      </c>
      <c r="E28" s="78">
        <v>2</v>
      </c>
      <c r="F28" s="78">
        <v>2</v>
      </c>
      <c r="G28" s="78"/>
      <c r="H28" s="78"/>
      <c r="I28" s="16"/>
      <c r="J28" s="16"/>
      <c r="K28" s="16"/>
      <c r="L28" s="16"/>
      <c r="M28" s="16"/>
      <c r="N28" s="16"/>
      <c r="O28" s="16"/>
    </row>
    <row r="29" spans="1:15" ht="45" customHeight="1" x14ac:dyDescent="0.4">
      <c r="A29" s="41">
        <v>24</v>
      </c>
      <c r="B29" s="108" t="s">
        <v>31</v>
      </c>
      <c r="C29" s="108"/>
      <c r="D29" s="78">
        <v>1</v>
      </c>
      <c r="E29" s="78">
        <v>1</v>
      </c>
      <c r="F29" s="78">
        <v>2</v>
      </c>
      <c r="G29" s="78"/>
      <c r="H29" s="78"/>
      <c r="I29" s="16"/>
      <c r="J29" s="16"/>
      <c r="K29" s="16"/>
      <c r="L29" s="16"/>
      <c r="M29" s="16"/>
      <c r="N29" s="16"/>
      <c r="O29" s="16"/>
    </row>
    <row r="30" spans="1:15" ht="45" customHeight="1" x14ac:dyDescent="0.4">
      <c r="A30" s="41">
        <v>25</v>
      </c>
      <c r="B30" s="108" t="s">
        <v>32</v>
      </c>
      <c r="C30" s="108"/>
      <c r="D30" s="78">
        <v>1</v>
      </c>
      <c r="E30" s="78">
        <v>1</v>
      </c>
      <c r="F30" s="78">
        <v>1</v>
      </c>
      <c r="G30" s="78"/>
      <c r="H30" s="78"/>
      <c r="I30" s="16"/>
      <c r="J30" s="16"/>
      <c r="K30" s="16"/>
      <c r="L30" s="16"/>
      <c r="M30" s="16"/>
      <c r="N30" s="16"/>
      <c r="O30" s="16"/>
    </row>
    <row r="31" spans="1:15" ht="47.65" customHeight="1" x14ac:dyDescent="0.4">
      <c r="D31" s="15" t="str">
        <f>IF(COUNTA(D6:D30)=25,"",IF(COUNTA(D6:D30)=0,"","未記入あり"))</f>
        <v/>
      </c>
      <c r="E31" s="15" t="str">
        <f>IF(COUNTA(E6:E30)=25,"",IF(COUNTA(E6:E30)=0,"","未記入あり"))</f>
        <v/>
      </c>
      <c r="F31" s="15" t="str">
        <f t="shared" ref="F31:O31" si="0">IF(COUNTA(F6:F30)=25,"",IF(COUNTA(F6:F30)=0,"","未記入あり"))</f>
        <v/>
      </c>
      <c r="G31" s="15" t="str">
        <f t="shared" si="0"/>
        <v/>
      </c>
      <c r="H31" s="15" t="str">
        <f t="shared" si="0"/>
        <v/>
      </c>
      <c r="I31" s="15" t="str">
        <f t="shared" si="0"/>
        <v/>
      </c>
      <c r="J31" s="15" t="str">
        <f t="shared" si="0"/>
        <v/>
      </c>
      <c r="K31" s="15" t="str">
        <f t="shared" si="0"/>
        <v/>
      </c>
      <c r="L31" s="15" t="str">
        <f t="shared" si="0"/>
        <v/>
      </c>
      <c r="M31" s="15" t="str">
        <f t="shared" si="0"/>
        <v/>
      </c>
      <c r="N31" s="15" t="str">
        <f t="shared" si="0"/>
        <v/>
      </c>
      <c r="O31" s="15" t="str">
        <f t="shared" si="0"/>
        <v/>
      </c>
    </row>
    <row r="32" spans="1:15" ht="47.65" customHeight="1" x14ac:dyDescent="0.4"/>
    <row r="33" ht="47.65" customHeight="1" x14ac:dyDescent="0.4"/>
    <row r="34" ht="47.65" customHeight="1" x14ac:dyDescent="0.4"/>
    <row r="35" ht="47.65" customHeight="1" x14ac:dyDescent="0.4"/>
    <row r="36" ht="47.65" customHeight="1" x14ac:dyDescent="0.4"/>
    <row r="37" ht="47.65" customHeight="1" x14ac:dyDescent="0.4"/>
    <row r="38" ht="47.65" customHeight="1" x14ac:dyDescent="0.4"/>
    <row r="39" ht="47.65" customHeight="1" x14ac:dyDescent="0.4"/>
    <row r="40" ht="47.65" customHeight="1" x14ac:dyDescent="0.4"/>
    <row r="41" ht="47.65" customHeight="1" x14ac:dyDescent="0.4"/>
    <row r="42" ht="47.65" customHeight="1" x14ac:dyDescent="0.4"/>
    <row r="43" ht="47.65" customHeight="1" x14ac:dyDescent="0.4"/>
    <row r="44" ht="47.65" customHeight="1" x14ac:dyDescent="0.4"/>
    <row r="45" ht="47.65" customHeight="1" x14ac:dyDescent="0.4"/>
    <row r="46" ht="47.65" customHeight="1" x14ac:dyDescent="0.4"/>
    <row r="47" ht="47.65" customHeight="1" x14ac:dyDescent="0.4"/>
    <row r="48" ht="47.65" customHeight="1" x14ac:dyDescent="0.4"/>
    <row r="49" ht="47.65" customHeight="1" x14ac:dyDescent="0.4"/>
    <row r="50" ht="47.65" customHeight="1" x14ac:dyDescent="0.4"/>
    <row r="51" ht="47.65" customHeight="1" x14ac:dyDescent="0.4"/>
    <row r="52" ht="47.65" customHeight="1" x14ac:dyDescent="0.4"/>
    <row r="53" ht="47.65" customHeight="1" x14ac:dyDescent="0.4"/>
    <row r="54" ht="47.65" customHeight="1" x14ac:dyDescent="0.4"/>
    <row r="55" ht="47.65" customHeight="1" x14ac:dyDescent="0.4"/>
    <row r="56" ht="47.65" customHeight="1" x14ac:dyDescent="0.4"/>
    <row r="57" ht="47.65" customHeight="1" x14ac:dyDescent="0.4"/>
    <row r="58" ht="47.65" customHeight="1" x14ac:dyDescent="0.4"/>
    <row r="59" ht="47.65" customHeight="1" x14ac:dyDescent="0.4"/>
    <row r="60" ht="47.65" customHeight="1" x14ac:dyDescent="0.4"/>
    <row r="61" ht="47.65" customHeight="1" x14ac:dyDescent="0.4"/>
    <row r="62" ht="47.65" customHeight="1" x14ac:dyDescent="0.4"/>
    <row r="63" ht="47.65" customHeight="1" x14ac:dyDescent="0.4"/>
    <row r="64" ht="47.65" customHeight="1" x14ac:dyDescent="0.4"/>
    <row r="65" ht="47.65" customHeight="1" x14ac:dyDescent="0.4"/>
    <row r="66" ht="47.65" customHeight="1" x14ac:dyDescent="0.4"/>
    <row r="67" ht="47.65" customHeight="1" x14ac:dyDescent="0.4"/>
    <row r="68" ht="47.65" customHeight="1" x14ac:dyDescent="0.4"/>
    <row r="69" ht="47.65" customHeight="1" x14ac:dyDescent="0.4"/>
    <row r="70" ht="47.65" customHeight="1" x14ac:dyDescent="0.4"/>
    <row r="71" ht="47.65" customHeight="1" x14ac:dyDescent="0.4"/>
    <row r="72" ht="47.65" customHeight="1" x14ac:dyDescent="0.4"/>
    <row r="73" ht="47.65" customHeight="1" x14ac:dyDescent="0.4"/>
    <row r="74" ht="47.65" customHeight="1" x14ac:dyDescent="0.4"/>
    <row r="75" ht="47.65" customHeight="1" x14ac:dyDescent="0.4"/>
    <row r="76" ht="47.65" customHeight="1" x14ac:dyDescent="0.4"/>
    <row r="77" ht="47.65" customHeight="1" x14ac:dyDescent="0.4"/>
    <row r="78" ht="47.65" customHeight="1" x14ac:dyDescent="0.4"/>
    <row r="79" ht="47.65" customHeight="1" x14ac:dyDescent="0.4"/>
    <row r="80" ht="47.65" customHeight="1" x14ac:dyDescent="0.4"/>
    <row r="81" ht="47.65" customHeight="1" x14ac:dyDescent="0.4"/>
    <row r="82" ht="47.65" customHeight="1" x14ac:dyDescent="0.4"/>
    <row r="83" ht="47.65" customHeight="1" x14ac:dyDescent="0.4"/>
    <row r="84" ht="47.65" customHeight="1" x14ac:dyDescent="0.4"/>
    <row r="85" ht="47.65" customHeight="1" x14ac:dyDescent="0.4"/>
    <row r="86" ht="47.65" customHeight="1" x14ac:dyDescent="0.4"/>
    <row r="87" ht="47.65" customHeight="1" x14ac:dyDescent="0.4"/>
    <row r="88" ht="47.65" customHeight="1" x14ac:dyDescent="0.4"/>
    <row r="89" ht="47.65" customHeight="1" x14ac:dyDescent="0.4"/>
    <row r="90" ht="47.65" customHeight="1" x14ac:dyDescent="0.4"/>
    <row r="91" ht="47.65" customHeight="1" x14ac:dyDescent="0.4"/>
    <row r="92" ht="47.65" customHeight="1" x14ac:dyDescent="0.4"/>
    <row r="93" ht="47.65" customHeight="1" x14ac:dyDescent="0.4"/>
    <row r="94" ht="47.65" customHeight="1" x14ac:dyDescent="0.4"/>
    <row r="95" ht="47.65" customHeight="1" x14ac:dyDescent="0.4"/>
    <row r="96" ht="47.65" customHeight="1" x14ac:dyDescent="0.4"/>
    <row r="97" ht="47.65" customHeight="1" x14ac:dyDescent="0.4"/>
    <row r="98" ht="47.65" customHeight="1" x14ac:dyDescent="0.4"/>
    <row r="99" ht="47.65" customHeight="1" x14ac:dyDescent="0.4"/>
    <row r="100" ht="47.65" customHeight="1" x14ac:dyDescent="0.4"/>
    <row r="101" ht="47.65" customHeight="1" x14ac:dyDescent="0.4"/>
    <row r="102" ht="47.65" customHeight="1" x14ac:dyDescent="0.4"/>
    <row r="103" ht="47.65" customHeight="1" x14ac:dyDescent="0.4"/>
    <row r="104" ht="47.65" customHeight="1" x14ac:dyDescent="0.4"/>
    <row r="105" ht="47.65" customHeight="1" x14ac:dyDescent="0.4"/>
    <row r="106" ht="47.65" customHeight="1" x14ac:dyDescent="0.4"/>
    <row r="107" ht="47.65" customHeight="1" x14ac:dyDescent="0.4"/>
    <row r="108" ht="47.65" customHeight="1" x14ac:dyDescent="0.4"/>
    <row r="109" ht="47.65" customHeight="1" x14ac:dyDescent="0.4"/>
    <row r="110" ht="47.65" customHeight="1" x14ac:dyDescent="0.4"/>
    <row r="111" ht="47.65" customHeight="1" x14ac:dyDescent="0.4"/>
    <row r="112" ht="47.65" customHeight="1" x14ac:dyDescent="0.4"/>
    <row r="113" ht="47.65" customHeight="1" x14ac:dyDescent="0.4"/>
    <row r="114" ht="47.65" customHeight="1" x14ac:dyDescent="0.4"/>
    <row r="115" ht="47.65" customHeight="1" x14ac:dyDescent="0.4"/>
    <row r="116" ht="47.65" customHeight="1" x14ac:dyDescent="0.4"/>
    <row r="117" ht="47.65" customHeight="1" x14ac:dyDescent="0.4"/>
    <row r="118" ht="47.65" customHeight="1" x14ac:dyDescent="0.4"/>
    <row r="119" ht="47.65" customHeight="1" x14ac:dyDescent="0.4"/>
    <row r="120" ht="47.65" customHeight="1" x14ac:dyDescent="0.4"/>
    <row r="121" ht="47.65" customHeight="1" x14ac:dyDescent="0.4"/>
    <row r="122" ht="47.65" customHeight="1" x14ac:dyDescent="0.4"/>
    <row r="123" ht="47.65" customHeight="1" x14ac:dyDescent="0.4"/>
    <row r="124" ht="47.65" customHeight="1" x14ac:dyDescent="0.4"/>
    <row r="125" ht="47.65" customHeight="1" x14ac:dyDescent="0.4"/>
    <row r="126" ht="47.65" customHeight="1" x14ac:dyDescent="0.4"/>
    <row r="127" ht="47.65" customHeight="1" x14ac:dyDescent="0.4"/>
    <row r="128" ht="47.65" customHeight="1" x14ac:dyDescent="0.4"/>
    <row r="129" ht="47.65" customHeight="1" x14ac:dyDescent="0.4"/>
    <row r="130" ht="47.65" customHeight="1" x14ac:dyDescent="0.4"/>
    <row r="131" ht="47.65" customHeight="1" x14ac:dyDescent="0.4"/>
    <row r="132" ht="47.65" customHeight="1" x14ac:dyDescent="0.4"/>
    <row r="133" ht="47.65" customHeight="1" x14ac:dyDescent="0.4"/>
    <row r="134" ht="47.65" customHeight="1" x14ac:dyDescent="0.4"/>
    <row r="135" ht="47.65" customHeight="1" x14ac:dyDescent="0.4"/>
    <row r="136" ht="47.65" customHeight="1" x14ac:dyDescent="0.4"/>
    <row r="137" ht="47.65" customHeight="1" x14ac:dyDescent="0.4"/>
    <row r="138" ht="47.65" customHeight="1" x14ac:dyDescent="0.4"/>
    <row r="139" ht="47.65" customHeight="1" x14ac:dyDescent="0.4"/>
    <row r="140" ht="47.65" customHeight="1" x14ac:dyDescent="0.4"/>
    <row r="141" ht="47.65" customHeight="1" x14ac:dyDescent="0.4"/>
    <row r="142" ht="47.65" customHeight="1" x14ac:dyDescent="0.4"/>
    <row r="143" ht="47.65" customHeight="1" x14ac:dyDescent="0.4"/>
    <row r="144" ht="47.65" customHeight="1" x14ac:dyDescent="0.4"/>
    <row r="145" ht="47.65" customHeight="1" x14ac:dyDescent="0.4"/>
    <row r="146" ht="47.65" customHeight="1" x14ac:dyDescent="0.4"/>
    <row r="147" ht="47.65" customHeight="1" x14ac:dyDescent="0.4"/>
    <row r="148" ht="47.65" customHeight="1" x14ac:dyDescent="0.4"/>
    <row r="149" ht="47.65" customHeight="1" x14ac:dyDescent="0.4"/>
    <row r="150" ht="47.65" customHeight="1" x14ac:dyDescent="0.4"/>
    <row r="151" ht="47.65" customHeight="1" x14ac:dyDescent="0.4"/>
    <row r="152" ht="47.65" customHeight="1" x14ac:dyDescent="0.4"/>
    <row r="153" ht="47.65" customHeight="1" x14ac:dyDescent="0.4"/>
    <row r="154" ht="47.65" customHeight="1" x14ac:dyDescent="0.4"/>
    <row r="155" ht="47.65" customHeight="1" x14ac:dyDescent="0.4"/>
    <row r="156" ht="47.65" customHeight="1" x14ac:dyDescent="0.4"/>
    <row r="157" ht="47.65" customHeight="1" x14ac:dyDescent="0.4"/>
    <row r="158" ht="47.65" customHeight="1" x14ac:dyDescent="0.4"/>
    <row r="159" ht="47.65" customHeight="1" x14ac:dyDescent="0.4"/>
    <row r="160" ht="47.65" customHeight="1" x14ac:dyDescent="0.4"/>
    <row r="161" ht="47.65" customHeight="1" x14ac:dyDescent="0.4"/>
    <row r="162" ht="47.65" customHeight="1" x14ac:dyDescent="0.4"/>
    <row r="163" ht="47.65" customHeight="1" x14ac:dyDescent="0.4"/>
    <row r="164" ht="47.65" customHeight="1" x14ac:dyDescent="0.4"/>
    <row r="165" ht="47.65" customHeight="1" x14ac:dyDescent="0.4"/>
    <row r="166" ht="47.65" customHeight="1" x14ac:dyDescent="0.4"/>
    <row r="167" ht="47.65" customHeight="1" x14ac:dyDescent="0.4"/>
    <row r="168" ht="47.65" customHeight="1" x14ac:dyDescent="0.4"/>
    <row r="169" ht="47.65" customHeight="1" x14ac:dyDescent="0.4"/>
    <row r="170" ht="47.65" customHeight="1" x14ac:dyDescent="0.4"/>
    <row r="171" ht="47.65" customHeight="1" x14ac:dyDescent="0.4"/>
    <row r="172" ht="47.65" customHeight="1" x14ac:dyDescent="0.4"/>
    <row r="173" ht="47.65" customHeight="1" x14ac:dyDescent="0.4"/>
    <row r="174" ht="47.65" customHeight="1" x14ac:dyDescent="0.4"/>
    <row r="175" ht="47.65" customHeight="1" x14ac:dyDescent="0.4"/>
    <row r="176" ht="47.65" customHeight="1" x14ac:dyDescent="0.4"/>
    <row r="177" ht="47.65" customHeight="1" x14ac:dyDescent="0.4"/>
  </sheetData>
  <sheetProtection sheet="1" objects="1" scenarios="1"/>
  <mergeCells count="29">
    <mergeCell ref="B17:C17"/>
    <mergeCell ref="B18:C18"/>
    <mergeCell ref="B19:C19"/>
    <mergeCell ref="B20:C20"/>
    <mergeCell ref="B6:C6"/>
    <mergeCell ref="B7:C7"/>
    <mergeCell ref="B8:C8"/>
    <mergeCell ref="B9:C9"/>
    <mergeCell ref="B10:C10"/>
    <mergeCell ref="B11:C11"/>
    <mergeCell ref="B12:C12"/>
    <mergeCell ref="B13:C13"/>
    <mergeCell ref="B14:C14"/>
    <mergeCell ref="M1:O1"/>
    <mergeCell ref="B27:C27"/>
    <mergeCell ref="B28:C28"/>
    <mergeCell ref="B29:C29"/>
    <mergeCell ref="B30:C30"/>
    <mergeCell ref="A3:B3"/>
    <mergeCell ref="A4:B4"/>
    <mergeCell ref="A5:C5"/>
    <mergeCell ref="B21:C21"/>
    <mergeCell ref="B22:C22"/>
    <mergeCell ref="B23:C23"/>
    <mergeCell ref="B24:C24"/>
    <mergeCell ref="B25:C25"/>
    <mergeCell ref="B26:C26"/>
    <mergeCell ref="B15:C15"/>
    <mergeCell ref="B16:C16"/>
  </mergeCells>
  <phoneticPr fontId="2"/>
  <conditionalFormatting sqref="C4">
    <cfRule type="cellIs" dxfId="208" priority="1" operator="equal">
      <formula>120</formula>
    </cfRule>
  </conditionalFormatting>
  <dataValidations count="1">
    <dataValidation type="date" allowBlank="1" showInputMessage="1" showErrorMessage="1" promptTitle="日付" prompt="日付(yyyy/mm/dd)を入力してくだい。Ctrl+;で本日の日付が入力できます" sqref="D4:O4" xr:uid="{00000000-0002-0000-0100-000000000000}">
      <formula1>36526</formula1>
      <formula2>54789</formula2>
    </dataValidation>
  </dataValidations>
  <pageMargins left="0.70866141732283461" right="0.39370078740157483" top="0.55118110236220474" bottom="0.55118110236220474"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operator="equal" showInputMessage="1" showErrorMessage="1" prompt="就労状況を選択してください" xr:uid="{00000000-0002-0000-0100-000001000000}">
          <x14:formula1>
            <xm:f>LIST!$A$2:$A$4</xm:f>
          </x14:formula1>
          <xm:sqref>D5:O5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75"/>
  <sheetViews>
    <sheetView showGridLines="0" view="pageBreakPreview" zoomScale="90" zoomScaleNormal="67" zoomScaleSheetLayoutView="90" workbookViewId="0"/>
  </sheetViews>
  <sheetFormatPr defaultColWidth="8.75" defaultRowHeight="18.75" x14ac:dyDescent="0.4"/>
  <cols>
    <col min="1" max="1" width="14.75" bestFit="1" customWidth="1"/>
    <col min="2" max="2" width="15.75" customWidth="1"/>
    <col min="6" max="6" width="7.25" customWidth="1"/>
    <col min="7" max="7" width="10.25" customWidth="1"/>
    <col min="8" max="8" width="3.25" customWidth="1"/>
    <col min="9" max="9" width="7.25" customWidth="1"/>
    <col min="10" max="10" width="3.25" customWidth="1"/>
    <col min="11" max="11" width="7.25" customWidth="1"/>
    <col min="12" max="12" width="3.25" customWidth="1"/>
    <col min="13" max="13" width="7.25" customWidth="1"/>
    <col min="14" max="14" width="3.25" customWidth="1"/>
    <col min="15" max="15" width="7.25" customWidth="1"/>
    <col min="16" max="16" width="3.25" customWidth="1"/>
    <col min="17" max="17" width="7.25" customWidth="1"/>
    <col min="18" max="18" width="3.25" customWidth="1"/>
    <col min="19" max="19" width="7.25" customWidth="1"/>
    <col min="20" max="20" width="3.25" customWidth="1"/>
    <col min="21" max="21" width="7.25" customWidth="1"/>
    <col min="22" max="22" width="3.25" customWidth="1"/>
    <col min="23" max="23" width="7.25" customWidth="1"/>
    <col min="24" max="24" width="3.25" customWidth="1"/>
    <col min="25" max="25" width="7.25" customWidth="1"/>
    <col min="26" max="26" width="3.25" customWidth="1"/>
    <col min="27" max="27" width="7.25" customWidth="1"/>
    <col min="28" max="28" width="3.25" customWidth="1"/>
    <col min="29" max="29" width="7.25" customWidth="1"/>
  </cols>
  <sheetData>
    <row r="1" spans="1:54" ht="19.5" thickBot="1" x14ac:dyDescent="0.45">
      <c r="A1" s="19"/>
      <c r="B1" s="19"/>
      <c r="C1" s="19"/>
      <c r="D1" s="19"/>
      <c r="E1" s="19"/>
      <c r="F1" s="19"/>
      <c r="G1" s="19"/>
      <c r="H1" s="19"/>
      <c r="I1" s="19"/>
      <c r="J1" s="19"/>
      <c r="K1" s="19"/>
      <c r="L1" s="19"/>
      <c r="M1" s="157"/>
      <c r="N1" s="157"/>
      <c r="O1" s="157"/>
      <c r="P1" s="19"/>
      <c r="Q1" s="19"/>
      <c r="R1" s="19"/>
      <c r="S1" s="19"/>
      <c r="T1" s="19"/>
      <c r="U1" s="20"/>
      <c r="V1" s="20"/>
      <c r="W1" s="21" t="s">
        <v>54</v>
      </c>
      <c r="X1" s="168">
        <f ca="1">NOW()</f>
        <v>44217.546089467593</v>
      </c>
      <c r="Y1" s="169"/>
      <c r="Z1" s="169"/>
      <c r="AA1" s="169"/>
      <c r="AB1" s="169"/>
      <c r="AC1" s="169"/>
    </row>
    <row r="2" spans="1:54" x14ac:dyDescent="0.4">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row>
    <row r="3" spans="1:54" ht="18" customHeight="1" x14ac:dyDescent="0.4">
      <c r="A3" s="170" t="s">
        <v>115</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2"/>
    </row>
    <row r="4" spans="1:54" ht="18" customHeight="1" x14ac:dyDescent="0.4">
      <c r="A4" s="50" t="s">
        <v>10</v>
      </c>
      <c r="B4" s="148" t="str">
        <f>IF(TOP!E5="","",TOP!E5)</f>
        <v>サンプル3回</v>
      </c>
      <c r="C4" s="149"/>
      <c r="D4" s="50" t="s">
        <v>1</v>
      </c>
      <c r="E4" s="148" t="str">
        <f>TOP!K5</f>
        <v>サンプル3回</v>
      </c>
      <c r="F4" s="150"/>
      <c r="G4" s="149"/>
      <c r="H4" s="50" t="s">
        <v>2</v>
      </c>
      <c r="I4" s="50"/>
      <c r="J4" s="148" t="str">
        <f>IF(TOP!R5="","",TOP!R5)</f>
        <v>男</v>
      </c>
      <c r="K4" s="150"/>
      <c r="L4" s="150"/>
      <c r="M4" s="150"/>
      <c r="N4" s="149"/>
      <c r="O4" s="155" t="s">
        <v>393</v>
      </c>
      <c r="P4" s="156"/>
      <c r="Q4" s="166">
        <f>TOP!Y5</f>
        <v>31779</v>
      </c>
      <c r="R4" s="150"/>
      <c r="S4" s="150"/>
      <c r="T4" s="149"/>
      <c r="U4" s="155" t="s">
        <v>4</v>
      </c>
      <c r="V4" s="156"/>
      <c r="W4" s="165">
        <f>IF(TOP!AE5="","",TOP!AE5)</f>
        <v>43718</v>
      </c>
      <c r="X4" s="166"/>
      <c r="Y4" s="166"/>
      <c r="Z4" s="166"/>
      <c r="AA4" s="166"/>
      <c r="AB4" s="166"/>
      <c r="AC4" s="167"/>
    </row>
    <row r="5" spans="1:54" ht="18" customHeight="1" x14ac:dyDescent="0.4">
      <c r="A5" s="50" t="s">
        <v>11</v>
      </c>
      <c r="B5" s="148" t="str">
        <f>IF(TOP!E6="","",TOP!E6)</f>
        <v>生活困窮者自立支援制度</v>
      </c>
      <c r="C5" s="150"/>
      <c r="D5" s="150"/>
      <c r="E5" s="150"/>
      <c r="F5" s="150"/>
      <c r="G5" s="149"/>
      <c r="H5" s="53" t="s">
        <v>5</v>
      </c>
      <c r="I5" s="50"/>
      <c r="J5" s="148" t="str">
        <f>IF(TOP!R6="","",TOP!R6)</f>
        <v>単身</v>
      </c>
      <c r="K5" s="150"/>
      <c r="L5" s="150"/>
      <c r="M5" s="150"/>
      <c r="N5" s="150"/>
      <c r="O5" s="155" t="s">
        <v>3</v>
      </c>
      <c r="P5" s="156"/>
      <c r="Q5" s="148">
        <f ca="1">TOP!Y6</f>
        <v>34</v>
      </c>
      <c r="R5" s="150"/>
      <c r="S5" s="150"/>
      <c r="T5" s="149"/>
      <c r="U5" s="173" t="s">
        <v>6</v>
      </c>
      <c r="V5" s="174"/>
      <c r="W5" s="148" t="str">
        <f>IF(TOP!AE6="","",TOP!AE6)</f>
        <v>大卒</v>
      </c>
      <c r="X5" s="150"/>
      <c r="Y5" s="150"/>
      <c r="Z5" s="150"/>
      <c r="AA5" s="150"/>
      <c r="AB5" s="150"/>
      <c r="AC5" s="149"/>
    </row>
    <row r="6" spans="1:54" x14ac:dyDescent="0.4">
      <c r="A6" s="50" t="s">
        <v>12</v>
      </c>
      <c r="B6" s="148" t="str">
        <f>IF(TOP!E7="","",TOP!E7)</f>
        <v>なし</v>
      </c>
      <c r="C6" s="150"/>
      <c r="D6" s="150"/>
      <c r="E6" s="150"/>
      <c r="F6" s="150"/>
      <c r="G6" s="149"/>
      <c r="H6" s="50" t="s">
        <v>7</v>
      </c>
      <c r="I6" s="50"/>
      <c r="J6" s="148" t="str">
        <f>IF(TOP!R7="","",TOP!R7)</f>
        <v>なし</v>
      </c>
      <c r="K6" s="150"/>
      <c r="L6" s="150"/>
      <c r="M6" s="150"/>
      <c r="N6" s="149"/>
      <c r="O6" s="54" t="s">
        <v>8</v>
      </c>
      <c r="P6" s="54"/>
      <c r="Q6" s="148" t="str">
        <f>IF(TOP!Z7="","",TOP!Z7)</f>
        <v>なし</v>
      </c>
      <c r="R6" s="150"/>
      <c r="S6" s="150"/>
      <c r="T6" s="150"/>
      <c r="U6" s="150"/>
      <c r="V6" s="150"/>
      <c r="W6" s="150"/>
      <c r="X6" s="150"/>
      <c r="Y6" s="150"/>
      <c r="Z6" s="150"/>
      <c r="AA6" s="150"/>
      <c r="AB6" s="150"/>
      <c r="AC6" s="149"/>
    </row>
    <row r="7" spans="1:54" ht="17.649999999999999" customHeight="1" x14ac:dyDescent="0.4">
      <c r="A7" s="51" t="s">
        <v>13</v>
      </c>
      <c r="B7" s="148" t="str">
        <f>IF(TOP!E8="","",TOP!E8)</f>
        <v>なし</v>
      </c>
      <c r="C7" s="150"/>
      <c r="D7" s="150"/>
      <c r="E7" s="150"/>
      <c r="F7" s="150"/>
      <c r="G7" s="150"/>
      <c r="H7" s="150"/>
      <c r="I7" s="150"/>
      <c r="J7" s="150"/>
      <c r="K7" s="150"/>
      <c r="L7" s="150"/>
      <c r="M7" s="150"/>
      <c r="N7" s="149"/>
      <c r="O7" s="155" t="s">
        <v>9</v>
      </c>
      <c r="P7" s="156"/>
      <c r="Q7" s="148" t="str">
        <f>IF(TOP!Z8="","",TOP!Z8)</f>
        <v>なし</v>
      </c>
      <c r="R7" s="150"/>
      <c r="S7" s="150"/>
      <c r="T7" s="150"/>
      <c r="U7" s="150"/>
      <c r="V7" s="150"/>
      <c r="W7" s="150"/>
      <c r="X7" s="150"/>
      <c r="Y7" s="150"/>
      <c r="Z7" s="150"/>
      <c r="AA7" s="150"/>
      <c r="AB7" s="150"/>
      <c r="AC7" s="149"/>
    </row>
    <row r="8" spans="1:54" ht="83.65" customHeight="1" x14ac:dyDescent="0.4">
      <c r="A8" s="52" t="s">
        <v>14</v>
      </c>
      <c r="B8" s="158" t="str">
        <f>IF(TOP!E9="","",TOP!E9)</f>
        <v>就労経験がなく、昼夜逆転しており生活リズムも整っていない。人と関わることが苦手である。やりたいことも決まっておらず、考えたこともない。今後生活リズムを整え、働き方の整理を進めていく。</v>
      </c>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60"/>
    </row>
    <row r="9" spans="1:54" x14ac:dyDescent="0.4">
      <c r="A9" s="180" t="s">
        <v>120</v>
      </c>
      <c r="B9" s="175" t="s">
        <v>121</v>
      </c>
      <c r="C9" s="175"/>
      <c r="D9" s="175" t="s">
        <v>122</v>
      </c>
      <c r="E9" s="175"/>
      <c r="F9" s="175"/>
      <c r="G9" s="22" t="s">
        <v>165</v>
      </c>
      <c r="H9" s="153" t="s">
        <v>169</v>
      </c>
      <c r="I9" s="153"/>
      <c r="J9" s="153" t="s">
        <v>170</v>
      </c>
      <c r="K9" s="153"/>
      <c r="L9" s="153" t="s">
        <v>171</v>
      </c>
      <c r="M9" s="153"/>
      <c r="N9" s="153" t="s">
        <v>172</v>
      </c>
      <c r="O9" s="153"/>
      <c r="P9" s="153" t="s">
        <v>173</v>
      </c>
      <c r="Q9" s="153"/>
      <c r="R9" s="153" t="s">
        <v>174</v>
      </c>
      <c r="S9" s="153"/>
      <c r="T9" s="153" t="s">
        <v>175</v>
      </c>
      <c r="U9" s="153"/>
      <c r="V9" s="153" t="s">
        <v>176</v>
      </c>
      <c r="W9" s="153"/>
      <c r="X9" s="153" t="s">
        <v>166</v>
      </c>
      <c r="Y9" s="153"/>
      <c r="Z9" s="153" t="s">
        <v>167</v>
      </c>
      <c r="AA9" s="153"/>
      <c r="AB9" s="153" t="s">
        <v>168</v>
      </c>
      <c r="AC9" s="154"/>
    </row>
    <row r="10" spans="1:54" x14ac:dyDescent="0.4">
      <c r="A10" s="181"/>
      <c r="B10" s="176"/>
      <c r="C10" s="176"/>
      <c r="D10" s="176"/>
      <c r="E10" s="176"/>
      <c r="F10" s="176"/>
      <c r="G10" s="23">
        <f>IF('GN25本人（入力）'!D4="","",'GN25本人（入力）'!D4)</f>
        <v>43799</v>
      </c>
      <c r="H10" s="151">
        <f>IF('GN25本人（入力）'!E4="","",'GN25本人（入力）'!E4)</f>
        <v>43824</v>
      </c>
      <c r="I10" s="151"/>
      <c r="J10" s="151">
        <f>IF('GN25本人（入力）'!F4="","",'GN25本人（入力）'!F4)</f>
        <v>43860</v>
      </c>
      <c r="K10" s="151"/>
      <c r="L10" s="151" t="str">
        <f>IF('GN25本人（入力）'!G4="","",'GN25本人（入力）'!G4)</f>
        <v/>
      </c>
      <c r="M10" s="151"/>
      <c r="N10" s="151" t="str">
        <f>IF('GN25本人（入力）'!H4="","",'GN25本人（入力）'!H4)</f>
        <v/>
      </c>
      <c r="O10" s="151"/>
      <c r="P10" s="151" t="str">
        <f>IF('GN25本人（入力）'!I4="","",'GN25本人（入力）'!I4)</f>
        <v/>
      </c>
      <c r="Q10" s="151"/>
      <c r="R10" s="151" t="str">
        <f>IF('GN25本人（入力）'!J4="","",'GN25本人（入力）'!J4)</f>
        <v/>
      </c>
      <c r="S10" s="151"/>
      <c r="T10" s="151" t="str">
        <f>IF('GN25本人（入力）'!K4="","",'GN25本人（入力）'!K4)</f>
        <v/>
      </c>
      <c r="U10" s="151"/>
      <c r="V10" s="151" t="str">
        <f>IF('GN25本人（入力）'!L4="","",'GN25本人（入力）'!L4)</f>
        <v/>
      </c>
      <c r="W10" s="151"/>
      <c r="X10" s="151" t="str">
        <f>IF('GN25本人（入力）'!M4="","",'GN25本人（入力）'!M4)</f>
        <v/>
      </c>
      <c r="Y10" s="151"/>
      <c r="Z10" s="151" t="str">
        <f>IF('GN25本人（入力）'!N4="","",'GN25本人（入力）'!N4)</f>
        <v/>
      </c>
      <c r="AA10" s="151"/>
      <c r="AB10" s="151" t="str">
        <f>IF('GN25本人（入力）'!O4="","",'GN25本人（入力）'!O4)</f>
        <v/>
      </c>
      <c r="AC10" s="152"/>
    </row>
    <row r="11" spans="1:54" ht="18" customHeight="1" x14ac:dyDescent="0.4">
      <c r="A11" s="132" t="s">
        <v>397</v>
      </c>
      <c r="B11" s="146" t="s">
        <v>123</v>
      </c>
      <c r="C11" s="146"/>
      <c r="D11" s="127" t="s">
        <v>124</v>
      </c>
      <c r="E11" s="128"/>
      <c r="F11" s="129"/>
      <c r="G11" s="24">
        <f>IF('GN25本人（入力）'!D6="","",AVERAGE(5-'GN25本人（入力）'!D6,'GN25本人（入力）'!D7,'GN25本人（入力）'!D8))</f>
        <v>1.3333333333333333</v>
      </c>
      <c r="H11" s="25" t="str">
        <f t="shared" ref="H11:H26" si="0">IF(G11="","",IF(I11="","",IF(I11&gt;G11,"↗",IF(I11&lt;G11,"↘","-"))))</f>
        <v>-</v>
      </c>
      <c r="I11" s="24">
        <f>IF('GN25本人（入力）'!E6="","",AVERAGE(5-'GN25本人（入力）'!E6,'GN25本人（入力）'!E7,'GN25本人（入力）'!E8))</f>
        <v>1.3333333333333333</v>
      </c>
      <c r="J11" s="25" t="str">
        <f t="shared" ref="J11:L26" si="1">IF(I11="","",IF(K11="","",IF(K11&gt;I11,"↗",IF(K11&lt;I11,"↘","-"))))</f>
        <v>↗</v>
      </c>
      <c r="K11" s="24">
        <f>IF('GN25本人（入力）'!F6="","",AVERAGE(5-'GN25本人（入力）'!F6,'GN25本人（入力）'!F7,'GN25本人（入力）'!F8))</f>
        <v>2.6666666666666665</v>
      </c>
      <c r="L11" s="25" t="str">
        <f t="shared" si="1"/>
        <v/>
      </c>
      <c r="M11" s="24" t="str">
        <f>IF('GN25本人（入力）'!G6="","",AVERAGE(5-'GN25本人（入力）'!G6,'GN25本人（入力）'!G7,'GN25本人（入力）'!G8))</f>
        <v/>
      </c>
      <c r="N11" s="25" t="str">
        <f t="shared" ref="N11:N26" si="2">IF(M11="","",IF(O11="","",IF(O11&gt;M11,"↗",IF(O11&lt;M11,"↘","-"))))</f>
        <v/>
      </c>
      <c r="O11" s="24" t="str">
        <f>IF('GN25本人（入力）'!H6="","",AVERAGE(5-'GN25本人（入力）'!H6,'GN25本人（入力）'!H7,'GN25本人（入力）'!H8))</f>
        <v/>
      </c>
      <c r="P11" s="25" t="str">
        <f t="shared" ref="P11:P26" si="3">IF(O11="","",IF(Q11="","",IF(Q11&gt;O11,"↗",IF(Q11&lt;O11,"↘","-"))))</f>
        <v/>
      </c>
      <c r="Q11" s="24" t="str">
        <f>IF('GN25本人（入力）'!I6="","",AVERAGE(5-'GN25本人（入力）'!I6,'GN25本人（入力）'!I7,'GN25本人（入力）'!I8))</f>
        <v/>
      </c>
      <c r="R11" s="25" t="str">
        <f t="shared" ref="R11:R26" si="4">IF(Q11="","",IF(S11="","",IF(S11&gt;Q11,"↗",IF(S11&lt;Q11,"↘","-"))))</f>
        <v/>
      </c>
      <c r="S11" s="24" t="str">
        <f>IF('GN25本人（入力）'!J6="","",AVERAGE(5-'GN25本人（入力）'!J6,'GN25本人（入力）'!J7,'GN25本人（入力）'!J8))</f>
        <v/>
      </c>
      <c r="T11" s="25" t="str">
        <f t="shared" ref="T11:T26" si="5">IF(S11="","",IF(U11="","",IF(U11&gt;S11,"↗",IF(U11&lt;S11,"↘","-"))))</f>
        <v/>
      </c>
      <c r="U11" s="24" t="str">
        <f>IF('GN25本人（入力）'!K6="","",AVERAGE(5-'GN25本人（入力）'!K6,'GN25本人（入力）'!K7,'GN25本人（入力）'!K8))</f>
        <v/>
      </c>
      <c r="V11" s="25" t="str">
        <f t="shared" ref="V11:V26" si="6">IF(U11="","",IF(W11="","",IF(W11&gt;U11,"↗",IF(W11&lt;U11,"↘","-"))))</f>
        <v/>
      </c>
      <c r="W11" s="24" t="str">
        <f>IF('GN25本人（入力）'!L6="","",AVERAGE(5-'GN25本人（入力）'!L6,'GN25本人（入力）'!L7,'GN25本人（入力）'!L8))</f>
        <v/>
      </c>
      <c r="X11" s="25" t="str">
        <f t="shared" ref="X11:X26" si="7">IF(W11="","",IF(Y11="","",IF(Y11&gt;W11,"↗",IF(Y11&lt;W11,"↘","-"))))</f>
        <v/>
      </c>
      <c r="Y11" s="24" t="str">
        <f>IF('GN25本人（入力）'!M6="","",AVERAGE(5-'GN25本人（入力）'!M6,'GN25本人（入力）'!M7,'GN25本人（入力）'!M8))</f>
        <v/>
      </c>
      <c r="Z11" s="25" t="str">
        <f t="shared" ref="Z11:Z26" si="8">IF(Y11="","",IF(AA11="","",IF(AA11&gt;Y11,"↗",IF(AA11&lt;Y11,"↘","-"))))</f>
        <v/>
      </c>
      <c r="AA11" s="24" t="str">
        <f>IF('GN25本人（入力）'!N6="","",AVERAGE(5-'GN25本人（入力）'!N6,'GN25本人（入力）'!N7,'GN25本人（入力）'!N8))</f>
        <v/>
      </c>
      <c r="AB11" s="25" t="str">
        <f t="shared" ref="AB11:AB26" si="9">IF(AA11="","",IF(AC11="","",IF(AC11&gt;AA11,"↗",IF(AC11&lt;AA11,"↘","-"))))</f>
        <v/>
      </c>
      <c r="AC11" s="26" t="str">
        <f>IF('GN25本人（入力）'!O6="","",AVERAGE(5-'GN25本人（入力）'!O6,'GN25本人（入力）'!O7,'GN25本人（入力）'!O8))</f>
        <v/>
      </c>
    </row>
    <row r="12" spans="1:54" ht="18" customHeight="1" x14ac:dyDescent="0.4">
      <c r="A12" s="133"/>
      <c r="B12" s="147"/>
      <c r="C12" s="147"/>
      <c r="D12" s="139" t="s">
        <v>178</v>
      </c>
      <c r="E12" s="140"/>
      <c r="F12" s="141"/>
      <c r="G12" s="27">
        <f>IF('GN25本人（入力）'!D9="","",'GN25本人（入力）'!D9)</f>
        <v>2</v>
      </c>
      <c r="H12" s="28" t="str">
        <f t="shared" si="0"/>
        <v>-</v>
      </c>
      <c r="I12" s="27">
        <f>IF('GN25本人（入力）'!E9="","",'GN25本人（入力）'!E9)</f>
        <v>2</v>
      </c>
      <c r="J12" s="28" t="str">
        <f t="shared" si="1"/>
        <v>↗</v>
      </c>
      <c r="K12" s="27">
        <f>IF('GN25本人（入力）'!F9="","",'GN25本人（入力）'!F9)</f>
        <v>3</v>
      </c>
      <c r="L12" s="28" t="str">
        <f t="shared" si="1"/>
        <v/>
      </c>
      <c r="M12" s="27" t="str">
        <f>IF('GN25本人（入力）'!G9="","",'GN25本人（入力）'!G9)</f>
        <v/>
      </c>
      <c r="N12" s="28" t="str">
        <f t="shared" si="2"/>
        <v/>
      </c>
      <c r="O12" s="27" t="str">
        <f>IF('GN25本人（入力）'!H9="","",'GN25本人（入力）'!H9)</f>
        <v/>
      </c>
      <c r="P12" s="28" t="str">
        <f t="shared" si="3"/>
        <v/>
      </c>
      <c r="Q12" s="27" t="str">
        <f>IF('GN25本人（入力）'!I9="","",'GN25本人（入力）'!I9)</f>
        <v/>
      </c>
      <c r="R12" s="28" t="str">
        <f t="shared" si="4"/>
        <v/>
      </c>
      <c r="S12" s="27" t="str">
        <f>IF('GN25本人（入力）'!J9="","",'GN25本人（入力）'!J9)</f>
        <v/>
      </c>
      <c r="T12" s="28" t="str">
        <f t="shared" si="5"/>
        <v/>
      </c>
      <c r="U12" s="27" t="str">
        <f>IF('GN25本人（入力）'!K9="","",'GN25本人（入力）'!K9)</f>
        <v/>
      </c>
      <c r="V12" s="28" t="str">
        <f t="shared" si="6"/>
        <v/>
      </c>
      <c r="W12" s="27" t="str">
        <f>IF('GN25本人（入力）'!L9="","",'GN25本人（入力）'!L9)</f>
        <v/>
      </c>
      <c r="X12" s="28" t="str">
        <f t="shared" si="7"/>
        <v/>
      </c>
      <c r="Y12" s="27" t="str">
        <f>IF('GN25本人（入力）'!M9="","",'GN25本人（入力）'!M9)</f>
        <v/>
      </c>
      <c r="Z12" s="28" t="str">
        <f t="shared" si="8"/>
        <v/>
      </c>
      <c r="AA12" s="27" t="str">
        <f>IF('GN25本人（入力）'!N9="","",'GN25本人（入力）'!N9)</f>
        <v/>
      </c>
      <c r="AB12" s="28" t="str">
        <f t="shared" si="9"/>
        <v/>
      </c>
      <c r="AC12" s="29" t="str">
        <f>IF('GN25本人（入力）'!O9="","",'GN25本人（入力）'!O9)</f>
        <v/>
      </c>
      <c r="BB12" t="s">
        <v>405</v>
      </c>
    </row>
    <row r="13" spans="1:54" ht="18" customHeight="1" x14ac:dyDescent="0.4">
      <c r="A13" s="133"/>
      <c r="B13" s="147" t="s">
        <v>126</v>
      </c>
      <c r="C13" s="147"/>
      <c r="D13" s="139" t="s">
        <v>127</v>
      </c>
      <c r="E13" s="140"/>
      <c r="F13" s="141"/>
      <c r="G13" s="27">
        <f>IFERROR(AVERAGE('GN25本人（入力）'!D10:'GN25本人（入力）'!D11),"")</f>
        <v>2</v>
      </c>
      <c r="H13" s="28" t="str">
        <f t="shared" si="0"/>
        <v>-</v>
      </c>
      <c r="I13" s="27">
        <f>IFERROR(AVERAGE('GN25本人（入力）'!E10:'GN25本人（入力）'!E11),"")</f>
        <v>2</v>
      </c>
      <c r="J13" s="28" t="str">
        <f t="shared" si="1"/>
        <v>↗</v>
      </c>
      <c r="K13" s="27">
        <f>IFERROR(AVERAGE('GN25本人（入力）'!F10:'GN25本人（入力）'!F11),"")</f>
        <v>2.5</v>
      </c>
      <c r="L13" s="28" t="str">
        <f t="shared" si="1"/>
        <v/>
      </c>
      <c r="M13" s="27" t="str">
        <f>IFERROR(AVERAGE('GN25本人（入力）'!G10:'GN25本人（入力）'!G11),"")</f>
        <v/>
      </c>
      <c r="N13" s="28" t="str">
        <f t="shared" si="2"/>
        <v/>
      </c>
      <c r="O13" s="27" t="str">
        <f>IFERROR(AVERAGE('GN25本人（入力）'!H10:'GN25本人（入力）'!H11),"")</f>
        <v/>
      </c>
      <c r="P13" s="28" t="str">
        <f t="shared" si="3"/>
        <v/>
      </c>
      <c r="Q13" s="27" t="str">
        <f>IFERROR(AVERAGE('GN25本人（入力）'!I10:'GN25本人（入力）'!I11),"")</f>
        <v/>
      </c>
      <c r="R13" s="28" t="str">
        <f t="shared" si="4"/>
        <v/>
      </c>
      <c r="S13" s="27" t="str">
        <f>IFERROR(AVERAGE('GN25本人（入力）'!J10:'GN25本人（入力）'!J11),"")</f>
        <v/>
      </c>
      <c r="T13" s="28" t="str">
        <f t="shared" si="5"/>
        <v/>
      </c>
      <c r="U13" s="27" t="str">
        <f>IFERROR(AVERAGE('GN25本人（入力）'!K10:'GN25本人（入力）'!K11),"")</f>
        <v/>
      </c>
      <c r="V13" s="28" t="str">
        <f t="shared" si="6"/>
        <v/>
      </c>
      <c r="W13" s="27" t="str">
        <f>IFERROR(AVERAGE('GN25本人（入力）'!L10:'GN25本人（入力）'!L11),"")</f>
        <v/>
      </c>
      <c r="X13" s="28" t="str">
        <f t="shared" si="7"/>
        <v/>
      </c>
      <c r="Y13" s="27" t="str">
        <f>IFERROR(AVERAGE('GN25本人（入力）'!M10:'GN25本人（入力）'!M11),"")</f>
        <v/>
      </c>
      <c r="Z13" s="28" t="str">
        <f t="shared" si="8"/>
        <v/>
      </c>
      <c r="AA13" s="27" t="str">
        <f>IFERROR(AVERAGE('GN25本人（入力）'!N10:'GN25本人（入力）'!N11),"")</f>
        <v/>
      </c>
      <c r="AB13" s="28" t="str">
        <f t="shared" si="9"/>
        <v/>
      </c>
      <c r="AC13" s="29" t="str">
        <f>IFERROR(AVERAGE('GN25本人（入力）'!O10:'GN25本人（入力）'!O11),"")</f>
        <v/>
      </c>
    </row>
    <row r="14" spans="1:54" ht="18" customHeight="1" x14ac:dyDescent="0.4">
      <c r="A14" s="133"/>
      <c r="B14" s="147"/>
      <c r="C14" s="147"/>
      <c r="D14" s="139" t="s">
        <v>398</v>
      </c>
      <c r="E14" s="140"/>
      <c r="F14" s="141"/>
      <c r="G14" s="27">
        <f>IF('GN25本人（入力）'!D12="","",'GN25本人（入力）'!D12)</f>
        <v>2</v>
      </c>
      <c r="H14" s="28" t="str">
        <f t="shared" si="0"/>
        <v>-</v>
      </c>
      <c r="I14" s="27">
        <f>IF('GN25本人（入力）'!E12="","",'GN25本人（入力）'!E12)</f>
        <v>2</v>
      </c>
      <c r="J14" s="28" t="str">
        <f t="shared" si="1"/>
        <v>-</v>
      </c>
      <c r="K14" s="27">
        <f>IF('GN25本人（入力）'!F12="","",'GN25本人（入力）'!F12)</f>
        <v>2</v>
      </c>
      <c r="L14" s="28" t="str">
        <f t="shared" si="1"/>
        <v/>
      </c>
      <c r="M14" s="27" t="str">
        <f>IF('GN25本人（入力）'!G12="","",'GN25本人（入力）'!G12)</f>
        <v/>
      </c>
      <c r="N14" s="28" t="str">
        <f t="shared" si="2"/>
        <v/>
      </c>
      <c r="O14" s="27" t="str">
        <f>IF('GN25本人（入力）'!H12="","",'GN25本人（入力）'!H12)</f>
        <v/>
      </c>
      <c r="P14" s="28" t="str">
        <f t="shared" si="3"/>
        <v/>
      </c>
      <c r="Q14" s="27" t="str">
        <f>IF('GN25本人（入力）'!I12="","",'GN25本人（入力）'!I12)</f>
        <v/>
      </c>
      <c r="R14" s="28" t="str">
        <f t="shared" si="4"/>
        <v/>
      </c>
      <c r="S14" s="27" t="str">
        <f>IF('GN25本人（入力）'!J12="","",'GN25本人（入力）'!J12)</f>
        <v/>
      </c>
      <c r="T14" s="28" t="str">
        <f t="shared" si="5"/>
        <v/>
      </c>
      <c r="U14" s="27" t="str">
        <f>IF('GN25本人（入力）'!K12="","",'GN25本人（入力）'!K12)</f>
        <v/>
      </c>
      <c r="V14" s="28" t="str">
        <f t="shared" si="6"/>
        <v/>
      </c>
      <c r="W14" s="27" t="str">
        <f>IF('GN25本人（入力）'!L12="","",'GN25本人（入力）'!L12)</f>
        <v/>
      </c>
      <c r="X14" s="28" t="str">
        <f t="shared" si="7"/>
        <v/>
      </c>
      <c r="Y14" s="27" t="str">
        <f>IF('GN25本人（入力）'!M12="","",'GN25本人（入力）'!M12)</f>
        <v/>
      </c>
      <c r="Z14" s="28" t="str">
        <f t="shared" si="8"/>
        <v/>
      </c>
      <c r="AA14" s="27" t="str">
        <f>IF('GN25本人（入力）'!N12="","",'GN25本人（入力）'!N12)</f>
        <v/>
      </c>
      <c r="AB14" s="28" t="str">
        <f t="shared" si="9"/>
        <v/>
      </c>
      <c r="AC14" s="29" t="str">
        <f>IF('GN25本人（入力）'!O12="","",'GN25本人（入力）'!O12)</f>
        <v/>
      </c>
    </row>
    <row r="15" spans="1:54" ht="18" customHeight="1" x14ac:dyDescent="0.4">
      <c r="A15" s="134"/>
      <c r="B15" s="162" t="s">
        <v>129</v>
      </c>
      <c r="C15" s="164"/>
      <c r="D15" s="124" t="s">
        <v>130</v>
      </c>
      <c r="E15" s="125"/>
      <c r="F15" s="126"/>
      <c r="G15" s="30">
        <f>IF('GN25本人（入力）'!D13="","",'GN25本人（入力）'!D13)</f>
        <v>1</v>
      </c>
      <c r="H15" s="31" t="str">
        <f t="shared" si="0"/>
        <v>↗</v>
      </c>
      <c r="I15" s="30">
        <f>IF('GN25本人（入力）'!E13="","",'GN25本人（入力）'!E13)</f>
        <v>2</v>
      </c>
      <c r="J15" s="31" t="str">
        <f t="shared" si="1"/>
        <v>-</v>
      </c>
      <c r="K15" s="30">
        <f>IF('GN25本人（入力）'!F13="","",'GN25本人（入力）'!F13)</f>
        <v>2</v>
      </c>
      <c r="L15" s="31" t="str">
        <f t="shared" si="1"/>
        <v/>
      </c>
      <c r="M15" s="30" t="str">
        <f>IF('GN25本人（入力）'!G13="","",'GN25本人（入力）'!G13)</f>
        <v/>
      </c>
      <c r="N15" s="31" t="str">
        <f t="shared" si="2"/>
        <v/>
      </c>
      <c r="O15" s="30" t="str">
        <f>IF('GN25本人（入力）'!H13="","",'GN25本人（入力）'!H13)</f>
        <v/>
      </c>
      <c r="P15" s="31" t="str">
        <f t="shared" si="3"/>
        <v/>
      </c>
      <c r="Q15" s="30" t="str">
        <f>IF('GN25本人（入力）'!I13="","",'GN25本人（入力）'!I13)</f>
        <v/>
      </c>
      <c r="R15" s="31" t="str">
        <f t="shared" si="4"/>
        <v/>
      </c>
      <c r="S15" s="30" t="str">
        <f>IF('GN25本人（入力）'!J13="","",'GN25本人（入力）'!J13)</f>
        <v/>
      </c>
      <c r="T15" s="31" t="str">
        <f t="shared" si="5"/>
        <v/>
      </c>
      <c r="U15" s="30" t="str">
        <f>IF('GN25本人（入力）'!K13="","",'GN25本人（入力）'!K13)</f>
        <v/>
      </c>
      <c r="V15" s="31" t="str">
        <f t="shared" si="6"/>
        <v/>
      </c>
      <c r="W15" s="30" t="str">
        <f>IF('GN25本人（入力）'!L13="","",'GN25本人（入力）'!L13)</f>
        <v/>
      </c>
      <c r="X15" s="31" t="str">
        <f t="shared" si="7"/>
        <v/>
      </c>
      <c r="Y15" s="30" t="str">
        <f>IF('GN25本人（入力）'!M13="","",'GN25本人（入力）'!M13)</f>
        <v/>
      </c>
      <c r="Z15" s="31" t="str">
        <f t="shared" si="8"/>
        <v/>
      </c>
      <c r="AA15" s="30" t="str">
        <f>IF('GN25本人（入力）'!N13="","",'GN25本人（入力）'!N13)</f>
        <v/>
      </c>
      <c r="AB15" s="31" t="str">
        <f t="shared" si="9"/>
        <v/>
      </c>
      <c r="AC15" s="32" t="str">
        <f>IF('GN25本人（入力）'!O13="","",'GN25本人（入力）'!O13)</f>
        <v/>
      </c>
    </row>
    <row r="16" spans="1:54" ht="18" customHeight="1" x14ac:dyDescent="0.4">
      <c r="A16" s="132" t="s">
        <v>131</v>
      </c>
      <c r="B16" s="135" t="s">
        <v>132</v>
      </c>
      <c r="C16" s="137"/>
      <c r="D16" s="127" t="s">
        <v>132</v>
      </c>
      <c r="E16" s="128"/>
      <c r="F16" s="129"/>
      <c r="G16" s="24">
        <f>IFERROR(AVERAGE('GN25本人（入力）'!D14:'GN25本人（入力）'!D15),"")</f>
        <v>1.5</v>
      </c>
      <c r="H16" s="25" t="str">
        <f>IF(G16="","",IF(I16="","",IF(I16&gt;G16,"↗",IF(I16&lt;G16,"↘","-"))))</f>
        <v>-</v>
      </c>
      <c r="I16" s="24">
        <f>IFERROR(AVERAGE('GN25本人（入力）'!E14:'GN25本人（入力）'!E15),"")</f>
        <v>1.5</v>
      </c>
      <c r="J16" s="25" t="str">
        <f>IF(I16="","",IF(K16="","",IF(K16&gt;I16,"↗",IF(K16&lt;I16,"↘","-"))))</f>
        <v>↗</v>
      </c>
      <c r="K16" s="24">
        <f>IFERROR(AVERAGE('GN25本人（入力）'!F14:'GN25本人（入力）'!F15),"")</f>
        <v>2</v>
      </c>
      <c r="L16" s="25" t="str">
        <f>IF(K16="","",IF(M16="","",IF(M16&gt;K16,"↗",IF(M16&lt;K16,"↘","-"))))</f>
        <v/>
      </c>
      <c r="M16" s="24" t="str">
        <f>IFERROR(AVERAGE('GN25本人（入力）'!G14:'GN25本人（入力）'!G15),"")</f>
        <v/>
      </c>
      <c r="N16" s="25" t="str">
        <f>IF(M16="","",IF(O16="","",IF(O16&gt;M16,"↗",IF(O16&lt;M16,"↘","-"))))</f>
        <v/>
      </c>
      <c r="O16" s="24" t="str">
        <f>IFERROR(AVERAGE('GN25本人（入力）'!H14:'GN25本人（入力）'!H15),"")</f>
        <v/>
      </c>
      <c r="P16" s="25" t="str">
        <f>IF(O16="","",IF(Q16="","",IF(Q16&gt;O16,"↗",IF(Q16&lt;O16,"↘","-"))))</f>
        <v/>
      </c>
      <c r="Q16" s="24" t="str">
        <f>IFERROR(AVERAGE('GN25本人（入力）'!I14:'GN25本人（入力）'!I15),"")</f>
        <v/>
      </c>
      <c r="R16" s="25" t="str">
        <f>IF(Q16="","",IF(S16="","",IF(S16&gt;Q16,"↗",IF(S16&lt;Q16,"↘","-"))))</f>
        <v/>
      </c>
      <c r="S16" s="24" t="str">
        <f>IFERROR(AVERAGE('GN25本人（入力）'!J14:'GN25本人（入力）'!J15),"")</f>
        <v/>
      </c>
      <c r="T16" s="25" t="str">
        <f>IF(S16="","",IF(U16="","",IF(U16&gt;S16,"↗",IF(U16&lt;S16,"↘","-"))))</f>
        <v/>
      </c>
      <c r="U16" s="24" t="str">
        <f>IFERROR(AVERAGE('GN25本人（入力）'!K14:'GN25本人（入力）'!K15),"")</f>
        <v/>
      </c>
      <c r="V16" s="25" t="str">
        <f>IF(U16="","",IF(W16="","",IF(W16&gt;U16,"↗",IF(W16&lt;U16,"↘","-"))))</f>
        <v/>
      </c>
      <c r="W16" s="24" t="str">
        <f>IFERROR(AVERAGE('GN25本人（入力）'!L14:'GN25本人（入力）'!L15),"")</f>
        <v/>
      </c>
      <c r="X16" s="25" t="str">
        <f>IF(W16="","",IF(Y16="","",IF(Y16&gt;W16,"↗",IF(Y16&lt;W16,"↘","-"))))</f>
        <v/>
      </c>
      <c r="Y16" s="24" t="str">
        <f>IFERROR(AVERAGE('GN25本人（入力）'!M14:'GN25本人（入力）'!M15),"")</f>
        <v/>
      </c>
      <c r="Z16" s="25" t="str">
        <f>IF(Y16="","",IF(AA16="","",IF(AA16&gt;Y16,"↗",IF(AA16&lt;Y16,"↘","-"))))</f>
        <v/>
      </c>
      <c r="AA16" s="24" t="str">
        <f>IFERROR(AVERAGE('GN25本人（入力）'!N14:'GN25本人（入力）'!N15),"")</f>
        <v/>
      </c>
      <c r="AB16" s="25" t="str">
        <f>IF(AA16="","",IF(AC16="","",IF(AC16&gt;AA16,"↗",IF(AC16&lt;AA16,"↘","-"))))</f>
        <v/>
      </c>
      <c r="AC16" s="26" t="str">
        <f>IFERROR(AVERAGE('GN25本人（入力）'!O14:'GN25本人（入力）'!O15),"")</f>
        <v/>
      </c>
    </row>
    <row r="17" spans="1:54" ht="18" customHeight="1" x14ac:dyDescent="0.4">
      <c r="A17" s="133"/>
      <c r="B17" s="130" t="s">
        <v>133</v>
      </c>
      <c r="C17" s="131"/>
      <c r="D17" s="139" t="s">
        <v>134</v>
      </c>
      <c r="E17" s="140"/>
      <c r="F17" s="141"/>
      <c r="G17" s="27">
        <f>IF('GN25本人（入力）'!D17="","",AVERAGE('GN25本人（入力）'!D16,5-'GN25本人（入力）'!D17))</f>
        <v>1</v>
      </c>
      <c r="H17" s="28" t="str">
        <f>IF(G17="","",IF(I17="","",IF(I17&gt;G17,"↗",IF(I17&lt;G17,"↘","-"))))</f>
        <v>-</v>
      </c>
      <c r="I17" s="27">
        <f>IF('GN25本人（入力）'!E17="","",AVERAGE('GN25本人（入力）'!E16,5-'GN25本人（入力）'!E17))</f>
        <v>1</v>
      </c>
      <c r="J17" s="28" t="str">
        <f>IF(I17="","",IF(K17="","",IF(K17&gt;I17,"↗",IF(K17&lt;I17,"↘","-"))))</f>
        <v>↗</v>
      </c>
      <c r="K17" s="27">
        <f>IF('GN25本人（入力）'!F17="","",AVERAGE('GN25本人（入力）'!F16,5-'GN25本人（入力）'!F17))</f>
        <v>1.5</v>
      </c>
      <c r="L17" s="28" t="str">
        <f>IF(K17="","",IF(M17="","",IF(M17&gt;K17,"↗",IF(M17&lt;K17,"↘","-"))))</f>
        <v/>
      </c>
      <c r="M17" s="27" t="str">
        <f>IF('GN25本人（入力）'!G17="","",AVERAGE('GN25本人（入力）'!G16,5-'GN25本人（入力）'!G17))</f>
        <v/>
      </c>
      <c r="N17" s="28" t="str">
        <f>IF(M17="","",IF(O17="","",IF(O17&gt;M17,"↗",IF(O17&lt;M17,"↘","-"))))</f>
        <v/>
      </c>
      <c r="O17" s="27" t="str">
        <f>IF('GN25本人（入力）'!H17="","",AVERAGE('GN25本人（入力）'!H16,5-'GN25本人（入力）'!H17))</f>
        <v/>
      </c>
      <c r="P17" s="28" t="str">
        <f>IF(O17="","",IF(Q17="","",IF(Q17&gt;O17,"↗",IF(Q17&lt;O17,"↘","-"))))</f>
        <v/>
      </c>
      <c r="Q17" s="27" t="str">
        <f>IF('GN25本人（入力）'!I17="","",AVERAGE('GN25本人（入力）'!I16,5-'GN25本人（入力）'!I17))</f>
        <v/>
      </c>
      <c r="R17" s="28" t="str">
        <f>IF(Q17="","",IF(S17="","",IF(S17&gt;Q17,"↗",IF(S17&lt;Q17,"↘","-"))))</f>
        <v/>
      </c>
      <c r="S17" s="27" t="str">
        <f>IF('GN25本人（入力）'!J17="","",AVERAGE('GN25本人（入力）'!J16,5-'GN25本人（入力）'!J17))</f>
        <v/>
      </c>
      <c r="T17" s="28" t="str">
        <f>IF(S17="","",IF(U17="","",IF(U17&gt;S17,"↗",IF(U17&lt;S17,"↘","-"))))</f>
        <v/>
      </c>
      <c r="U17" s="27" t="str">
        <f>IF('GN25本人（入力）'!K17="","",AVERAGE('GN25本人（入力）'!K16,5-'GN25本人（入力）'!K17))</f>
        <v/>
      </c>
      <c r="V17" s="28" t="str">
        <f>IF(U17="","",IF(W17="","",IF(W17&gt;U17,"↗",IF(W17&lt;U17,"↘","-"))))</f>
        <v/>
      </c>
      <c r="W17" s="27" t="str">
        <f>IF('GN25本人（入力）'!L17="","",AVERAGE('GN25本人（入力）'!L16,5-'GN25本人（入力）'!L17))</f>
        <v/>
      </c>
      <c r="X17" s="28" t="str">
        <f>IF(W17="","",IF(Y17="","",IF(Y17&gt;W17,"↗",IF(Y17&lt;W17,"↘","-"))))</f>
        <v/>
      </c>
      <c r="Y17" s="27" t="str">
        <f>IF('GN25本人（入力）'!M17="","",AVERAGE('GN25本人（入力）'!M16,5-'GN25本人（入力）'!M17))</f>
        <v/>
      </c>
      <c r="Z17" s="28" t="str">
        <f>IF(Y17="","",IF(AA17="","",IF(AA17&gt;Y17,"↗",IF(AA17&lt;Y17,"↘","-"))))</f>
        <v/>
      </c>
      <c r="AA17" s="27" t="str">
        <f>IF('GN25本人（入力）'!N17="","",AVERAGE('GN25本人（入力）'!N16,5-'GN25本人（入力）'!N17))</f>
        <v/>
      </c>
      <c r="AB17" s="28" t="str">
        <f>IF(AA17="","",IF(AC17="","",IF(AC17&gt;AA17,"↗",IF(AC17&lt;AA17,"↘","-"))))</f>
        <v/>
      </c>
      <c r="AC17" s="29" t="str">
        <f>IF('GN25本人（入力）'!O17="","",AVERAGE('GN25本人（入力）'!O16,5-'GN25本人（入力）'!O17))</f>
        <v/>
      </c>
    </row>
    <row r="18" spans="1:54" ht="18" customHeight="1" x14ac:dyDescent="0.4">
      <c r="A18" s="133"/>
      <c r="B18" s="142" t="s">
        <v>135</v>
      </c>
      <c r="C18" s="143"/>
      <c r="D18" s="139" t="s">
        <v>179</v>
      </c>
      <c r="E18" s="140"/>
      <c r="F18" s="141"/>
      <c r="G18" s="27">
        <f>IFERROR(AVERAGE('GN25本人（入力）'!D18:'GN25本人（入力）'!D19),"")</f>
        <v>2</v>
      </c>
      <c r="H18" s="28" t="str">
        <f t="shared" si="0"/>
        <v>-</v>
      </c>
      <c r="I18" s="27">
        <f>IFERROR(AVERAGE('GN25本人（入力）'!E18:'GN25本人（入力）'!E19),"")</f>
        <v>2</v>
      </c>
      <c r="J18" s="28" t="str">
        <f t="shared" si="1"/>
        <v>-</v>
      </c>
      <c r="K18" s="27">
        <f>IFERROR(AVERAGE('GN25本人（入力）'!F18:'GN25本人（入力）'!F19),"")</f>
        <v>2</v>
      </c>
      <c r="L18" s="28" t="str">
        <f t="shared" si="1"/>
        <v/>
      </c>
      <c r="M18" s="27" t="str">
        <f>IFERROR(AVERAGE('GN25本人（入力）'!G18:'GN25本人（入力）'!G19),"")</f>
        <v/>
      </c>
      <c r="N18" s="28" t="str">
        <f t="shared" si="2"/>
        <v/>
      </c>
      <c r="O18" s="27" t="str">
        <f>IFERROR(AVERAGE('GN25本人（入力）'!H18:'GN25本人（入力）'!H19),"")</f>
        <v/>
      </c>
      <c r="P18" s="28" t="str">
        <f t="shared" si="3"/>
        <v/>
      </c>
      <c r="Q18" s="27" t="str">
        <f>IFERROR(AVERAGE('GN25本人（入力）'!I18:'GN25本人（入力）'!I19),"")</f>
        <v/>
      </c>
      <c r="R18" s="28" t="str">
        <f t="shared" si="4"/>
        <v/>
      </c>
      <c r="S18" s="27" t="str">
        <f>IFERROR(AVERAGE('GN25本人（入力）'!J18:'GN25本人（入力）'!J19),"")</f>
        <v/>
      </c>
      <c r="T18" s="28" t="str">
        <f t="shared" si="5"/>
        <v/>
      </c>
      <c r="U18" s="27" t="str">
        <f>IFERROR(AVERAGE('GN25本人（入力）'!K18:'GN25本人（入力）'!K19),"")</f>
        <v/>
      </c>
      <c r="V18" s="28" t="str">
        <f t="shared" si="6"/>
        <v/>
      </c>
      <c r="W18" s="27" t="str">
        <f>IFERROR(AVERAGE('GN25本人（入力）'!L18:'GN25本人（入力）'!L19),"")</f>
        <v/>
      </c>
      <c r="X18" s="28" t="str">
        <f t="shared" si="7"/>
        <v/>
      </c>
      <c r="Y18" s="27" t="str">
        <f>IFERROR(AVERAGE('GN25本人（入力）'!M18:'GN25本人（入力）'!M19),"")</f>
        <v/>
      </c>
      <c r="Z18" s="28" t="str">
        <f t="shared" si="8"/>
        <v/>
      </c>
      <c r="AA18" s="27" t="str">
        <f>IFERROR(AVERAGE('GN25本人（入力）'!N18:'GN25本人（入力）'!N19),"")</f>
        <v/>
      </c>
      <c r="AB18" s="28" t="str">
        <f t="shared" si="9"/>
        <v/>
      </c>
      <c r="AC18" s="29" t="str">
        <f>IFERROR(AVERAGE('GN25本人（入力）'!O18:'GN25本人（入力）'!O19),"")</f>
        <v/>
      </c>
    </row>
    <row r="19" spans="1:54" ht="18" customHeight="1" x14ac:dyDescent="0.4">
      <c r="A19" s="133"/>
      <c r="B19" s="144"/>
      <c r="C19" s="145"/>
      <c r="D19" s="139" t="s">
        <v>125</v>
      </c>
      <c r="E19" s="140"/>
      <c r="F19" s="141"/>
      <c r="G19" s="27">
        <f>IF('GN25本人（入力）'!D20="","",'GN25本人（入力）'!D20)</f>
        <v>2</v>
      </c>
      <c r="H19" s="28" t="str">
        <f t="shared" si="0"/>
        <v>-</v>
      </c>
      <c r="I19" s="27">
        <f>IF('GN25本人（入力）'!E20="","",'GN25本人（入力）'!E20)</f>
        <v>2</v>
      </c>
      <c r="J19" s="28" t="str">
        <f t="shared" si="1"/>
        <v>↗</v>
      </c>
      <c r="K19" s="27">
        <f>IF('GN25本人（入力）'!F20="","",'GN25本人（入力）'!F20)</f>
        <v>3</v>
      </c>
      <c r="L19" s="28" t="str">
        <f t="shared" si="1"/>
        <v/>
      </c>
      <c r="M19" s="27" t="str">
        <f>IF('GN25本人（入力）'!G20="","",'GN25本人（入力）'!G20)</f>
        <v/>
      </c>
      <c r="N19" s="28" t="str">
        <f t="shared" si="2"/>
        <v/>
      </c>
      <c r="O19" s="27" t="str">
        <f>IF('GN25本人（入力）'!H20="","",'GN25本人（入力）'!H20)</f>
        <v/>
      </c>
      <c r="P19" s="28" t="str">
        <f t="shared" si="3"/>
        <v/>
      </c>
      <c r="Q19" s="27" t="str">
        <f>IF('GN25本人（入力）'!I20="","",'GN25本人（入力）'!I20)</f>
        <v/>
      </c>
      <c r="R19" s="28" t="str">
        <f t="shared" si="4"/>
        <v/>
      </c>
      <c r="S19" s="27" t="str">
        <f>IF('GN25本人（入力）'!J20="","",'GN25本人（入力）'!J20)</f>
        <v/>
      </c>
      <c r="T19" s="28" t="str">
        <f t="shared" si="5"/>
        <v/>
      </c>
      <c r="U19" s="27" t="str">
        <f>IF('GN25本人（入力）'!K20="","",'GN25本人（入力）'!K20)</f>
        <v/>
      </c>
      <c r="V19" s="28" t="str">
        <f t="shared" si="6"/>
        <v/>
      </c>
      <c r="W19" s="27" t="str">
        <f>IF('GN25本人（入力）'!L20="","",'GN25本人（入力）'!L20)</f>
        <v/>
      </c>
      <c r="X19" s="28" t="str">
        <f t="shared" si="7"/>
        <v/>
      </c>
      <c r="Y19" s="27" t="str">
        <f>IF('GN25本人（入力）'!M20="","",'GN25本人（入力）'!M20)</f>
        <v/>
      </c>
      <c r="Z19" s="28" t="str">
        <f t="shared" si="8"/>
        <v/>
      </c>
      <c r="AA19" s="27" t="str">
        <f>IF('GN25本人（入力）'!N20="","",'GN25本人（入力）'!N20)</f>
        <v/>
      </c>
      <c r="AB19" s="28" t="str">
        <f t="shared" si="9"/>
        <v/>
      </c>
      <c r="AC19" s="29" t="str">
        <f>IF('GN25本人（入力）'!O20="","",'GN25本人（入力）'!O20)</f>
        <v/>
      </c>
    </row>
    <row r="20" spans="1:54" ht="18" customHeight="1" x14ac:dyDescent="0.4">
      <c r="A20" s="134"/>
      <c r="B20" s="161" t="s">
        <v>136</v>
      </c>
      <c r="C20" s="161"/>
      <c r="D20" s="162" t="s">
        <v>136</v>
      </c>
      <c r="E20" s="163"/>
      <c r="F20" s="164"/>
      <c r="G20" s="30">
        <f>IFERROR(AVERAGE('GN25本人（入力）'!D21:'GN25本人（入力）'!D22),"")</f>
        <v>1</v>
      </c>
      <c r="H20" s="31" t="str">
        <f t="shared" si="0"/>
        <v>-</v>
      </c>
      <c r="I20" s="30">
        <f>IFERROR(AVERAGE('GN25本人（入力）'!E21:'GN25本人（入力）'!E22),"")</f>
        <v>1</v>
      </c>
      <c r="J20" s="31" t="str">
        <f t="shared" si="1"/>
        <v>-</v>
      </c>
      <c r="K20" s="30">
        <f>IFERROR(AVERAGE('GN25本人（入力）'!F21:'GN25本人（入力）'!F22),"")</f>
        <v>1</v>
      </c>
      <c r="L20" s="31" t="str">
        <f t="shared" si="1"/>
        <v/>
      </c>
      <c r="M20" s="30" t="str">
        <f>IFERROR(AVERAGE('GN25本人（入力）'!G21:'GN25本人（入力）'!G22),"")</f>
        <v/>
      </c>
      <c r="N20" s="31" t="str">
        <f t="shared" si="2"/>
        <v/>
      </c>
      <c r="O20" s="30" t="str">
        <f>IFERROR(AVERAGE('GN25本人（入力）'!H21:'GN25本人（入力）'!H22),"")</f>
        <v/>
      </c>
      <c r="P20" s="31" t="str">
        <f t="shared" si="3"/>
        <v/>
      </c>
      <c r="Q20" s="30" t="str">
        <f>IFERROR(AVERAGE('GN25本人（入力）'!I21:'GN25本人（入力）'!I22),"")</f>
        <v/>
      </c>
      <c r="R20" s="31" t="str">
        <f t="shared" si="4"/>
        <v/>
      </c>
      <c r="S20" s="30" t="str">
        <f>IFERROR(AVERAGE('GN25本人（入力）'!J21:'GN25本人（入力）'!J22),"")</f>
        <v/>
      </c>
      <c r="T20" s="31" t="str">
        <f t="shared" si="5"/>
        <v/>
      </c>
      <c r="U20" s="30" t="str">
        <f>IFERROR(AVERAGE('GN25本人（入力）'!K21:'GN25本人（入力）'!K22),"")</f>
        <v/>
      </c>
      <c r="V20" s="31" t="str">
        <f t="shared" si="6"/>
        <v/>
      </c>
      <c r="W20" s="30" t="str">
        <f>IFERROR(AVERAGE('GN25本人（入力）'!L21:'GN25本人（入力）'!L22),"")</f>
        <v/>
      </c>
      <c r="X20" s="31" t="str">
        <f t="shared" si="7"/>
        <v/>
      </c>
      <c r="Y20" s="30" t="str">
        <f>IFERROR(AVERAGE('GN25本人（入力）'!M21:'GN25本人（入力）'!M22),"")</f>
        <v/>
      </c>
      <c r="Z20" s="31" t="str">
        <f t="shared" si="8"/>
        <v/>
      </c>
      <c r="AA20" s="30" t="str">
        <f>IFERROR(AVERAGE('GN25本人（入力）'!N21:'GN25本人（入力）'!N22),"")</f>
        <v/>
      </c>
      <c r="AB20" s="31" t="str">
        <f t="shared" si="9"/>
        <v/>
      </c>
      <c r="AC20" s="32" t="str">
        <f>IFERROR(AVERAGE('GN25本人（入力）'!O21:'GN25本人（入力）'!O22),"")</f>
        <v/>
      </c>
    </row>
    <row r="21" spans="1:54" ht="18" customHeight="1" x14ac:dyDescent="0.4">
      <c r="A21" s="177" t="s">
        <v>137</v>
      </c>
      <c r="B21" s="146" t="s">
        <v>138</v>
      </c>
      <c r="C21" s="146"/>
      <c r="D21" s="135" t="s">
        <v>139</v>
      </c>
      <c r="E21" s="136"/>
      <c r="F21" s="137"/>
      <c r="G21" s="24">
        <f>IF('GN25本人（入力）'!D23="","",'GN25本人（入力）'!D23)</f>
        <v>1</v>
      </c>
      <c r="H21" s="25" t="str">
        <f t="shared" si="0"/>
        <v>↗</v>
      </c>
      <c r="I21" s="24">
        <f>IF('GN25本人（入力）'!E23="","",'GN25本人（入力）'!E23)</f>
        <v>2</v>
      </c>
      <c r="J21" s="25" t="str">
        <f t="shared" si="1"/>
        <v>-</v>
      </c>
      <c r="K21" s="24">
        <f>IF('GN25本人（入力）'!F23="","",'GN25本人（入力）'!F23)</f>
        <v>2</v>
      </c>
      <c r="L21" s="25" t="str">
        <f t="shared" si="1"/>
        <v/>
      </c>
      <c r="M21" s="24" t="str">
        <f>IF('GN25本人（入力）'!G23="","",'GN25本人（入力）'!G23)</f>
        <v/>
      </c>
      <c r="N21" s="25" t="str">
        <f t="shared" si="2"/>
        <v/>
      </c>
      <c r="O21" s="24" t="str">
        <f>IF('GN25本人（入力）'!H23="","",'GN25本人（入力）'!H23)</f>
        <v/>
      </c>
      <c r="P21" s="25" t="str">
        <f t="shared" si="3"/>
        <v/>
      </c>
      <c r="Q21" s="24" t="str">
        <f>IF('GN25本人（入力）'!I23="","",'GN25本人（入力）'!I23)</f>
        <v/>
      </c>
      <c r="R21" s="25" t="str">
        <f t="shared" si="4"/>
        <v/>
      </c>
      <c r="S21" s="24" t="str">
        <f>IF('GN25本人（入力）'!J23="","",'GN25本人（入力）'!J23)</f>
        <v/>
      </c>
      <c r="T21" s="25" t="str">
        <f t="shared" si="5"/>
        <v/>
      </c>
      <c r="U21" s="24" t="str">
        <f>IF('GN25本人（入力）'!K23="","",'GN25本人（入力）'!K23)</f>
        <v/>
      </c>
      <c r="V21" s="25" t="str">
        <f t="shared" si="6"/>
        <v/>
      </c>
      <c r="W21" s="24" t="str">
        <f>IF('GN25本人（入力）'!L23="","",'GN25本人（入力）'!L23)</f>
        <v/>
      </c>
      <c r="X21" s="25" t="str">
        <f t="shared" si="7"/>
        <v/>
      </c>
      <c r="Y21" s="24" t="str">
        <f>IF('GN25本人（入力）'!M23="","",'GN25本人（入力）'!M23)</f>
        <v/>
      </c>
      <c r="Z21" s="25" t="str">
        <f t="shared" si="8"/>
        <v/>
      </c>
      <c r="AA21" s="24" t="str">
        <f>IF('GN25本人（入力）'!N23="","",'GN25本人（入力）'!N23)</f>
        <v/>
      </c>
      <c r="AB21" s="25" t="str">
        <f t="shared" si="9"/>
        <v/>
      </c>
      <c r="AC21" s="26" t="str">
        <f>IF('GN25本人（入力）'!O23="","",'GN25本人（入力）'!O23)</f>
        <v/>
      </c>
    </row>
    <row r="22" spans="1:54" ht="18" customHeight="1" x14ac:dyDescent="0.4">
      <c r="A22" s="178"/>
      <c r="B22" s="147"/>
      <c r="C22" s="147"/>
      <c r="D22" s="130" t="s">
        <v>140</v>
      </c>
      <c r="E22" s="138"/>
      <c r="F22" s="131"/>
      <c r="G22" s="27">
        <f>IF('GN25本人（入力）'!D24="","",'GN25本人（入力）'!D24)</f>
        <v>1</v>
      </c>
      <c r="H22" s="28" t="str">
        <f t="shared" si="0"/>
        <v>-</v>
      </c>
      <c r="I22" s="27">
        <f>IF('GN25本人（入力）'!E24="","",'GN25本人（入力）'!E24)</f>
        <v>1</v>
      </c>
      <c r="J22" s="28" t="str">
        <f t="shared" si="1"/>
        <v>-</v>
      </c>
      <c r="K22" s="27">
        <f>IF('GN25本人（入力）'!F24="","",'GN25本人（入力）'!F24)</f>
        <v>1</v>
      </c>
      <c r="L22" s="28" t="str">
        <f t="shared" si="1"/>
        <v/>
      </c>
      <c r="M22" s="27" t="str">
        <f>IF('GN25本人（入力）'!G24="","",'GN25本人（入力）'!G24)</f>
        <v/>
      </c>
      <c r="N22" s="28" t="str">
        <f t="shared" si="2"/>
        <v/>
      </c>
      <c r="O22" s="27" t="str">
        <f>IF('GN25本人（入力）'!H24="","",'GN25本人（入力）'!H24)</f>
        <v/>
      </c>
      <c r="P22" s="28" t="str">
        <f t="shared" si="3"/>
        <v/>
      </c>
      <c r="Q22" s="27" t="str">
        <f>IF('GN25本人（入力）'!I24="","",'GN25本人（入力）'!I24)</f>
        <v/>
      </c>
      <c r="R22" s="28" t="str">
        <f t="shared" si="4"/>
        <v/>
      </c>
      <c r="S22" s="27" t="str">
        <f>IF('GN25本人（入力）'!J24="","",'GN25本人（入力）'!J24)</f>
        <v/>
      </c>
      <c r="T22" s="28" t="str">
        <f t="shared" si="5"/>
        <v/>
      </c>
      <c r="U22" s="27" t="str">
        <f>IF('GN25本人（入力）'!K24="","",'GN25本人（入力）'!K24)</f>
        <v/>
      </c>
      <c r="V22" s="28" t="str">
        <f t="shared" si="6"/>
        <v/>
      </c>
      <c r="W22" s="27" t="str">
        <f>IF('GN25本人（入力）'!L24="","",'GN25本人（入力）'!L24)</f>
        <v/>
      </c>
      <c r="X22" s="28" t="str">
        <f t="shared" si="7"/>
        <v/>
      </c>
      <c r="Y22" s="27" t="str">
        <f>IF('GN25本人（入力）'!M24="","",'GN25本人（入力）'!M24)</f>
        <v/>
      </c>
      <c r="Z22" s="28" t="str">
        <f t="shared" si="8"/>
        <v/>
      </c>
      <c r="AA22" s="27" t="str">
        <f>IF('GN25本人（入力）'!N24="","",'GN25本人（入力）'!N24)</f>
        <v/>
      </c>
      <c r="AB22" s="28" t="str">
        <f t="shared" si="9"/>
        <v/>
      </c>
      <c r="AC22" s="29" t="str">
        <f>IF('GN25本人（入力）'!O24="","",'GN25本人（入力）'!O24)</f>
        <v/>
      </c>
      <c r="BB22" t="s">
        <v>406</v>
      </c>
    </row>
    <row r="23" spans="1:54" ht="18" customHeight="1" x14ac:dyDescent="0.4">
      <c r="A23" s="178"/>
      <c r="B23" s="147"/>
      <c r="C23" s="147"/>
      <c r="D23" s="130" t="s">
        <v>141</v>
      </c>
      <c r="E23" s="138"/>
      <c r="F23" s="131"/>
      <c r="G23" s="27">
        <f>IF('GN25本人（入力）'!D25="","",5-'GN25本人（入力）'!D25)</f>
        <v>2</v>
      </c>
      <c r="H23" s="28" t="str">
        <f t="shared" si="0"/>
        <v>-</v>
      </c>
      <c r="I23" s="27">
        <f>IF('GN25本人（入力）'!E25="","",5-'GN25本人（入力）'!E25)</f>
        <v>2</v>
      </c>
      <c r="J23" s="28" t="str">
        <f t="shared" si="1"/>
        <v>↗</v>
      </c>
      <c r="K23" s="27">
        <f>IF('GN25本人（入力）'!F25="","",5-'GN25本人（入力）'!F25)</f>
        <v>3</v>
      </c>
      <c r="L23" s="28" t="str">
        <f t="shared" si="1"/>
        <v/>
      </c>
      <c r="M23" s="27" t="str">
        <f>IF('GN25本人（入力）'!G25="","",5-'GN25本人（入力）'!G25)</f>
        <v/>
      </c>
      <c r="N23" s="28" t="str">
        <f t="shared" si="2"/>
        <v/>
      </c>
      <c r="O23" s="27" t="str">
        <f>IF('GN25本人（入力）'!H25="","",5-'GN25本人（入力）'!H25)</f>
        <v/>
      </c>
      <c r="P23" s="28" t="str">
        <f t="shared" si="3"/>
        <v/>
      </c>
      <c r="Q23" s="27" t="str">
        <f>IF('GN25本人（入力）'!I25="","",5-'GN25本人（入力）'!I25)</f>
        <v/>
      </c>
      <c r="R23" s="28" t="str">
        <f t="shared" si="4"/>
        <v/>
      </c>
      <c r="S23" s="27" t="str">
        <f>IF('GN25本人（入力）'!J25="","",5-'GN25本人（入力）'!J25)</f>
        <v/>
      </c>
      <c r="T23" s="28" t="str">
        <f t="shared" si="5"/>
        <v/>
      </c>
      <c r="U23" s="27" t="str">
        <f>IF('GN25本人（入力）'!K25="","",5-'GN25本人（入力）'!K25)</f>
        <v/>
      </c>
      <c r="V23" s="28" t="str">
        <f t="shared" si="6"/>
        <v/>
      </c>
      <c r="W23" s="27" t="str">
        <f>IF('GN25本人（入力）'!L25="","",5-'GN25本人（入力）'!L25)</f>
        <v/>
      </c>
      <c r="X23" s="28" t="str">
        <f t="shared" si="7"/>
        <v/>
      </c>
      <c r="Y23" s="27" t="str">
        <f>IF('GN25本人（入力）'!M25="","",5-'GN25本人（入力）'!M25)</f>
        <v/>
      </c>
      <c r="Z23" s="28" t="str">
        <f t="shared" si="8"/>
        <v/>
      </c>
      <c r="AA23" s="27" t="str">
        <f>IF('GN25本人（入力）'!N25="","",5-'GN25本人（入力）'!N25)</f>
        <v/>
      </c>
      <c r="AB23" s="28" t="str">
        <f t="shared" si="9"/>
        <v/>
      </c>
      <c r="AC23" s="29" t="str">
        <f>IF('GN25本人（入力）'!O25="","",5-'GN25本人（入力）'!O25)</f>
        <v/>
      </c>
    </row>
    <row r="24" spans="1:54" ht="18" customHeight="1" x14ac:dyDescent="0.4">
      <c r="A24" s="178"/>
      <c r="B24" s="147" t="s">
        <v>142</v>
      </c>
      <c r="C24" s="147"/>
      <c r="D24" s="130" t="s">
        <v>142</v>
      </c>
      <c r="E24" s="138"/>
      <c r="F24" s="131"/>
      <c r="G24" s="27">
        <f>IF('GN25本人（入力）'!D5="就労中",4,IF('GN25本人（入力）'!D27="","",AVERAGE('GN25本人（入力）'!D26,5-'GN25本人（入力）'!D27,'GN25本人（入力）'!D28)))</f>
        <v>1</v>
      </c>
      <c r="H24" s="28" t="str">
        <f t="shared" si="0"/>
        <v>↗</v>
      </c>
      <c r="I24" s="27">
        <f>IF('GN25本人（入力）'!E5="就労中",4,IF('GN25本人（入力）'!E27="","",AVERAGE('GN25本人（入力）'!E26,5-'GN25本人（入力）'!E27,'GN25本人（入力）'!E28)))</f>
        <v>1.3333333333333333</v>
      </c>
      <c r="J24" s="28" t="str">
        <f t="shared" si="1"/>
        <v>↗</v>
      </c>
      <c r="K24" s="27">
        <f>IF('GN25本人（入力）'!F5="就労中",4,IF('GN25本人（入力）'!F27="","",AVERAGE('GN25本人（入力）'!F26,5-'GN25本人（入力）'!F27,'GN25本人（入力）'!F28)))</f>
        <v>1.6666666666666667</v>
      </c>
      <c r="L24" s="28" t="str">
        <f t="shared" si="1"/>
        <v/>
      </c>
      <c r="M24" s="27" t="str">
        <f>IF('GN25本人（入力）'!G5="就労中",4,IF('GN25本人（入力）'!G27="","",AVERAGE('GN25本人（入力）'!G26,5-'GN25本人（入力）'!G27,'GN25本人（入力）'!G28)))</f>
        <v/>
      </c>
      <c r="N24" s="28" t="str">
        <f t="shared" si="2"/>
        <v/>
      </c>
      <c r="O24" s="27" t="str">
        <f>IF('GN25本人（入力）'!H5="就労中",4,IF('GN25本人（入力）'!H27="","",AVERAGE('GN25本人（入力）'!H26,5-'GN25本人（入力）'!H27,'GN25本人（入力）'!H28)))</f>
        <v/>
      </c>
      <c r="P24" s="28" t="str">
        <f t="shared" si="3"/>
        <v/>
      </c>
      <c r="Q24" s="27" t="str">
        <f>IF('GN25本人（入力）'!I5="就労中",4,IF('GN25本人（入力）'!I27="","",AVERAGE('GN25本人（入力）'!I26,5-'GN25本人（入力）'!I27,'GN25本人（入力）'!I28)))</f>
        <v/>
      </c>
      <c r="R24" s="28" t="str">
        <f t="shared" si="4"/>
        <v/>
      </c>
      <c r="S24" s="27" t="str">
        <f>IF('GN25本人（入力）'!J5="就労中",4,IF('GN25本人（入力）'!J27="","",AVERAGE('GN25本人（入力）'!J26,5-'GN25本人（入力）'!J27,'GN25本人（入力）'!J28)))</f>
        <v/>
      </c>
      <c r="T24" s="28" t="str">
        <f t="shared" si="5"/>
        <v/>
      </c>
      <c r="U24" s="27" t="str">
        <f>IF('GN25本人（入力）'!K5="就労中",4,IF('GN25本人（入力）'!K27="","",AVERAGE('GN25本人（入力）'!K26,5-'GN25本人（入力）'!K27,'GN25本人（入力）'!K28)))</f>
        <v/>
      </c>
      <c r="V24" s="28" t="str">
        <f t="shared" si="6"/>
        <v/>
      </c>
      <c r="W24" s="27" t="str">
        <f>IF('GN25本人（入力）'!L5="就労中",4,IF('GN25本人（入力）'!L27="","",AVERAGE('GN25本人（入力）'!L26,5-'GN25本人（入力）'!L27,'GN25本人（入力）'!L28)))</f>
        <v/>
      </c>
      <c r="X24" s="28" t="str">
        <f t="shared" si="7"/>
        <v/>
      </c>
      <c r="Y24" s="27" t="str">
        <f>IF('GN25本人（入力）'!M5="就労中",4,IF('GN25本人（入力）'!M27="","",AVERAGE('GN25本人（入力）'!M26,5-'GN25本人（入力）'!M27,'GN25本人（入力）'!M28)))</f>
        <v/>
      </c>
      <c r="Z24" s="28" t="str">
        <f t="shared" si="8"/>
        <v/>
      </c>
      <c r="AA24" s="27" t="str">
        <f>IF('GN25本人（入力）'!N5="就労中",4,IF('GN25本人（入力）'!N27="","",AVERAGE('GN25本人（入力）'!N26,5-'GN25本人（入力）'!N27,'GN25本人（入力）'!N28)))</f>
        <v/>
      </c>
      <c r="AB24" s="28" t="str">
        <f t="shared" si="9"/>
        <v/>
      </c>
      <c r="AC24" s="29" t="str">
        <f>IF('GN25本人（入力）'!O5="就労中",4,IF('GN25本人（入力）'!O27="","",AVERAGE('GN25本人（入力）'!O26,5-'GN25本人（入力）'!O27,'GN25本人（入力）'!O28)))</f>
        <v/>
      </c>
    </row>
    <row r="25" spans="1:54" ht="18" customHeight="1" x14ac:dyDescent="0.4">
      <c r="A25" s="178"/>
      <c r="B25" s="147" t="s">
        <v>143</v>
      </c>
      <c r="C25" s="147"/>
      <c r="D25" s="130" t="s">
        <v>144</v>
      </c>
      <c r="E25" s="138"/>
      <c r="F25" s="131"/>
      <c r="G25" s="27">
        <f>IF('GN25本人（入力）'!D29="","",'GN25本人（入力）'!D29)</f>
        <v>1</v>
      </c>
      <c r="H25" s="28" t="str">
        <f t="shared" si="0"/>
        <v>-</v>
      </c>
      <c r="I25" s="27">
        <f>IF('GN25本人（入力）'!E29="","",'GN25本人（入力）'!E29)</f>
        <v>1</v>
      </c>
      <c r="J25" s="28" t="str">
        <f t="shared" si="1"/>
        <v>↗</v>
      </c>
      <c r="K25" s="27">
        <f>IF('GN25本人（入力）'!F29="","",'GN25本人（入力）'!F29)</f>
        <v>2</v>
      </c>
      <c r="L25" s="28" t="str">
        <f t="shared" si="1"/>
        <v/>
      </c>
      <c r="M25" s="27" t="str">
        <f>IF('GN25本人（入力）'!G29="","",'GN25本人（入力）'!G29)</f>
        <v/>
      </c>
      <c r="N25" s="28" t="str">
        <f t="shared" si="2"/>
        <v/>
      </c>
      <c r="O25" s="27" t="str">
        <f>IF('GN25本人（入力）'!H29="","",'GN25本人（入力）'!H29)</f>
        <v/>
      </c>
      <c r="P25" s="28" t="str">
        <f t="shared" si="3"/>
        <v/>
      </c>
      <c r="Q25" s="27" t="str">
        <f>IF('GN25本人（入力）'!I29="","",'GN25本人（入力）'!I29)</f>
        <v/>
      </c>
      <c r="R25" s="28" t="str">
        <f t="shared" si="4"/>
        <v/>
      </c>
      <c r="S25" s="27" t="str">
        <f>IF('GN25本人（入力）'!J29="","",'GN25本人（入力）'!J29)</f>
        <v/>
      </c>
      <c r="T25" s="28" t="str">
        <f t="shared" si="5"/>
        <v/>
      </c>
      <c r="U25" s="27" t="str">
        <f>IF('GN25本人（入力）'!K29="","",'GN25本人（入力）'!K29)</f>
        <v/>
      </c>
      <c r="V25" s="28" t="str">
        <f t="shared" si="6"/>
        <v/>
      </c>
      <c r="W25" s="27" t="str">
        <f>IF('GN25本人（入力）'!L29="","",'GN25本人（入力）'!L29)</f>
        <v/>
      </c>
      <c r="X25" s="28" t="str">
        <f t="shared" si="7"/>
        <v/>
      </c>
      <c r="Y25" s="27" t="str">
        <f>IF('GN25本人（入力）'!M29="","",'GN25本人（入力）'!M29)</f>
        <v/>
      </c>
      <c r="Z25" s="28" t="str">
        <f t="shared" si="8"/>
        <v/>
      </c>
      <c r="AA25" s="27" t="str">
        <f>IF('GN25本人（入力）'!N29="","",'GN25本人（入力）'!N29)</f>
        <v/>
      </c>
      <c r="AB25" s="28" t="str">
        <f t="shared" si="9"/>
        <v/>
      </c>
      <c r="AC25" s="29" t="str">
        <f>IF('GN25本人（入力）'!O29="","",'GN25本人（入力）'!O29)</f>
        <v/>
      </c>
    </row>
    <row r="26" spans="1:54" ht="18" customHeight="1" x14ac:dyDescent="0.4">
      <c r="A26" s="179"/>
      <c r="B26" s="161"/>
      <c r="C26" s="161"/>
      <c r="D26" s="162" t="s">
        <v>145</v>
      </c>
      <c r="E26" s="163"/>
      <c r="F26" s="164"/>
      <c r="G26" s="30">
        <f>IF('GN25本人（入力）'!D30="","",'GN25本人（入力）'!D30)</f>
        <v>1</v>
      </c>
      <c r="H26" s="31" t="str">
        <f t="shared" si="0"/>
        <v>-</v>
      </c>
      <c r="I26" s="30">
        <f>IF('GN25本人（入力）'!E30="","",'GN25本人（入力）'!E30)</f>
        <v>1</v>
      </c>
      <c r="J26" s="31" t="str">
        <f t="shared" si="1"/>
        <v>-</v>
      </c>
      <c r="K26" s="30">
        <f>IF('GN25本人（入力）'!F30="","",'GN25本人（入力）'!F30)</f>
        <v>1</v>
      </c>
      <c r="L26" s="31" t="str">
        <f t="shared" si="1"/>
        <v/>
      </c>
      <c r="M26" s="30" t="str">
        <f>IF('GN25本人（入力）'!G30="","",'GN25本人（入力）'!G30)</f>
        <v/>
      </c>
      <c r="N26" s="31" t="str">
        <f t="shared" si="2"/>
        <v/>
      </c>
      <c r="O26" s="30" t="str">
        <f>IF('GN25本人（入力）'!H30="","",'GN25本人（入力）'!H30)</f>
        <v/>
      </c>
      <c r="P26" s="31" t="str">
        <f t="shared" si="3"/>
        <v/>
      </c>
      <c r="Q26" s="30" t="str">
        <f>IF('GN25本人（入力）'!I30="","",'GN25本人（入力）'!I30)</f>
        <v/>
      </c>
      <c r="R26" s="31" t="str">
        <f t="shared" si="4"/>
        <v/>
      </c>
      <c r="S26" s="30" t="str">
        <f>IF('GN25本人（入力）'!J30="","",'GN25本人（入力）'!J30)</f>
        <v/>
      </c>
      <c r="T26" s="31" t="str">
        <f t="shared" si="5"/>
        <v/>
      </c>
      <c r="U26" s="30" t="str">
        <f>IF('GN25本人（入力）'!K30="","",'GN25本人（入力）'!K30)</f>
        <v/>
      </c>
      <c r="V26" s="31" t="str">
        <f t="shared" si="6"/>
        <v/>
      </c>
      <c r="W26" s="30" t="str">
        <f>IF('GN25本人（入力）'!L30="","",'GN25本人（入力）'!L30)</f>
        <v/>
      </c>
      <c r="X26" s="31" t="str">
        <f t="shared" si="7"/>
        <v/>
      </c>
      <c r="Y26" s="30" t="str">
        <f>IF('GN25本人（入力）'!M30="","",'GN25本人（入力）'!M30)</f>
        <v/>
      </c>
      <c r="Z26" s="31" t="str">
        <f t="shared" si="8"/>
        <v/>
      </c>
      <c r="AA26" s="30" t="str">
        <f>IF('GN25本人（入力）'!N30="","",'GN25本人（入力）'!N30)</f>
        <v/>
      </c>
      <c r="AB26" s="31" t="str">
        <f t="shared" si="9"/>
        <v/>
      </c>
      <c r="AC26" s="32" t="str">
        <f>IF('GN25本人（入力）'!O30="","",'GN25本人（入力）'!O30)</f>
        <v/>
      </c>
    </row>
    <row r="27" spans="1:54" x14ac:dyDescent="0.4">
      <c r="A27" s="120" t="s">
        <v>146</v>
      </c>
      <c r="B27" s="122" t="s">
        <v>399</v>
      </c>
      <c r="C27" s="123"/>
      <c r="D27" s="123"/>
      <c r="E27" s="123"/>
      <c r="F27" s="123"/>
      <c r="G27" s="33">
        <f>SUM(G11:G15)</f>
        <v>8.3333333333333321</v>
      </c>
      <c r="H27" s="33"/>
      <c r="I27" s="33">
        <f>SUM(I11:I15)</f>
        <v>9.3333333333333321</v>
      </c>
      <c r="J27" s="33"/>
      <c r="K27" s="33">
        <f>SUM(K11:K15)</f>
        <v>12.166666666666666</v>
      </c>
      <c r="L27" s="33"/>
      <c r="M27" s="33">
        <f>SUM(M11:M15)</f>
        <v>0</v>
      </c>
      <c r="N27" s="33"/>
      <c r="O27" s="33">
        <f>SUM(O11:O15)</f>
        <v>0</v>
      </c>
      <c r="P27" s="33"/>
      <c r="Q27" s="33">
        <f>SUM(Q11:Q15)</f>
        <v>0</v>
      </c>
      <c r="R27" s="33"/>
      <c r="S27" s="33">
        <f>SUM(S11:S15)</f>
        <v>0</v>
      </c>
      <c r="T27" s="33"/>
      <c r="U27" s="33">
        <f>SUM(U11:U15)</f>
        <v>0</v>
      </c>
      <c r="V27" s="33"/>
      <c r="W27" s="33">
        <f>SUM(W11:W15)</f>
        <v>0</v>
      </c>
      <c r="X27" s="33"/>
      <c r="Y27" s="33">
        <f>SUM(Y11:Y15)</f>
        <v>0</v>
      </c>
      <c r="Z27" s="33"/>
      <c r="AA27" s="33">
        <f>SUM(AA11:AA15)</f>
        <v>0</v>
      </c>
      <c r="AB27" s="33"/>
      <c r="AC27" s="33">
        <f>SUM(AC11:AC15)</f>
        <v>0</v>
      </c>
    </row>
    <row r="28" spans="1:54" x14ac:dyDescent="0.4">
      <c r="A28" s="120"/>
      <c r="B28" s="114" t="s">
        <v>147</v>
      </c>
      <c r="C28" s="115"/>
      <c r="D28" s="115"/>
      <c r="E28" s="115"/>
      <c r="F28" s="115"/>
      <c r="G28" s="27">
        <f>SUM(G16:G20)</f>
        <v>7.5</v>
      </c>
      <c r="H28" s="27"/>
      <c r="I28" s="27">
        <f>SUM(I16:I20)</f>
        <v>7.5</v>
      </c>
      <c r="J28" s="27"/>
      <c r="K28" s="27">
        <f>SUM(K16:K20)</f>
        <v>9.5</v>
      </c>
      <c r="L28" s="27"/>
      <c r="M28" s="27">
        <f>SUM(M16:M20)</f>
        <v>0</v>
      </c>
      <c r="N28" s="27"/>
      <c r="O28" s="27">
        <f>SUM(O16:O20)</f>
        <v>0</v>
      </c>
      <c r="P28" s="27"/>
      <c r="Q28" s="27">
        <f>SUM(Q16:Q20)</f>
        <v>0</v>
      </c>
      <c r="R28" s="27"/>
      <c r="S28" s="27">
        <f>SUM(S16:S20)</f>
        <v>0</v>
      </c>
      <c r="T28" s="27"/>
      <c r="U28" s="27">
        <f>SUM(U16:U20)</f>
        <v>0</v>
      </c>
      <c r="V28" s="27"/>
      <c r="W28" s="27">
        <f>SUM(W16:W20)</f>
        <v>0</v>
      </c>
      <c r="X28" s="27"/>
      <c r="Y28" s="27">
        <f>SUM(Y16:Y20)</f>
        <v>0</v>
      </c>
      <c r="Z28" s="27"/>
      <c r="AA28" s="27">
        <f>SUM(AA16:AA20)</f>
        <v>0</v>
      </c>
      <c r="AB28" s="27"/>
      <c r="AC28" s="27">
        <f>SUM(AC16:AC20)</f>
        <v>0</v>
      </c>
    </row>
    <row r="29" spans="1:54" x14ac:dyDescent="0.4">
      <c r="A29" s="120"/>
      <c r="B29" s="114" t="s">
        <v>148</v>
      </c>
      <c r="C29" s="115"/>
      <c r="D29" s="115"/>
      <c r="E29" s="115"/>
      <c r="F29" s="115"/>
      <c r="G29" s="27">
        <f>SUM(G21:G26)</f>
        <v>7</v>
      </c>
      <c r="H29" s="27"/>
      <c r="I29" s="27">
        <f>SUM(I21:I26)</f>
        <v>8.3333333333333321</v>
      </c>
      <c r="J29" s="27"/>
      <c r="K29" s="27">
        <f>SUM(K21:K26)</f>
        <v>10.666666666666668</v>
      </c>
      <c r="L29" s="27"/>
      <c r="M29" s="27">
        <f>SUM(M21:M26)</f>
        <v>0</v>
      </c>
      <c r="N29" s="27"/>
      <c r="O29" s="27">
        <f>SUM(O21:O26)</f>
        <v>0</v>
      </c>
      <c r="P29" s="27"/>
      <c r="Q29" s="27">
        <f>SUM(Q21:Q26)</f>
        <v>0</v>
      </c>
      <c r="R29" s="27"/>
      <c r="S29" s="27">
        <f>SUM(S21:S26)</f>
        <v>0</v>
      </c>
      <c r="T29" s="27"/>
      <c r="U29" s="27">
        <f>SUM(U21:U26)</f>
        <v>0</v>
      </c>
      <c r="V29" s="27"/>
      <c r="W29" s="27">
        <f>SUM(W21:W26)</f>
        <v>0</v>
      </c>
      <c r="X29" s="27"/>
      <c r="Y29" s="27">
        <f>SUM(Y21:Y26)</f>
        <v>0</v>
      </c>
      <c r="Z29" s="27"/>
      <c r="AA29" s="27">
        <f>SUM(AA21:AA26)</f>
        <v>0</v>
      </c>
      <c r="AB29" s="27"/>
      <c r="AC29" s="27">
        <f>SUM(AC21:AC26)</f>
        <v>0</v>
      </c>
    </row>
    <row r="30" spans="1:54" x14ac:dyDescent="0.4">
      <c r="A30" s="121"/>
      <c r="B30" s="116" t="s">
        <v>149</v>
      </c>
      <c r="C30" s="117"/>
      <c r="D30" s="117"/>
      <c r="E30" s="117"/>
      <c r="F30" s="117"/>
      <c r="G30" s="30">
        <f>SUM(G27:G29)</f>
        <v>22.833333333333332</v>
      </c>
      <c r="H30" s="30"/>
      <c r="I30" s="30">
        <f>SUM(I27:I29)</f>
        <v>25.166666666666664</v>
      </c>
      <c r="J30" s="30"/>
      <c r="K30" s="30">
        <f>SUM(K27:K29)</f>
        <v>32.333333333333329</v>
      </c>
      <c r="L30" s="30"/>
      <c r="M30" s="30">
        <f>SUM(M27:M29)</f>
        <v>0</v>
      </c>
      <c r="N30" s="30"/>
      <c r="O30" s="30">
        <f>SUM(O27:O29)</f>
        <v>0</v>
      </c>
      <c r="P30" s="30"/>
      <c r="Q30" s="30">
        <f>SUM(Q27:Q29)</f>
        <v>0</v>
      </c>
      <c r="R30" s="30"/>
      <c r="S30" s="30">
        <f>SUM(S27:S29)</f>
        <v>0</v>
      </c>
      <c r="T30" s="30"/>
      <c r="U30" s="30">
        <f>SUM(U27:U29)</f>
        <v>0</v>
      </c>
      <c r="V30" s="30"/>
      <c r="W30" s="30">
        <f>SUM(W27:W29)</f>
        <v>0</v>
      </c>
      <c r="X30" s="30"/>
      <c r="Y30" s="30">
        <f>SUM(Y27:Y29)</f>
        <v>0</v>
      </c>
      <c r="Z30" s="30"/>
      <c r="AA30" s="30">
        <f>SUM(AA27:AA29)</f>
        <v>0</v>
      </c>
      <c r="AB30" s="30"/>
      <c r="AC30" s="30">
        <f>SUM(AC27:AC29)</f>
        <v>0</v>
      </c>
    </row>
    <row r="31" spans="1:54" x14ac:dyDescent="0.4">
      <c r="A31" s="118"/>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34"/>
      <c r="AA31" s="34"/>
      <c r="AB31" s="34"/>
      <c r="AC31" s="34"/>
    </row>
    <row r="32" spans="1:54" x14ac:dyDescent="0.4">
      <c r="A32" s="35" t="s">
        <v>150</v>
      </c>
      <c r="B32" s="35" t="s">
        <v>151</v>
      </c>
      <c r="C32" s="92" t="s">
        <v>152</v>
      </c>
      <c r="D32" s="92"/>
      <c r="E32" s="35" t="s">
        <v>153</v>
      </c>
      <c r="F32" s="92" t="s">
        <v>154</v>
      </c>
      <c r="G32" s="92"/>
      <c r="H32" s="92"/>
      <c r="I32" s="92"/>
      <c r="J32" s="92"/>
      <c r="K32" s="92"/>
      <c r="L32" s="92"/>
      <c r="M32" s="92"/>
      <c r="N32" s="92"/>
      <c r="O32" s="92"/>
      <c r="P32" s="92"/>
      <c r="Q32" s="92"/>
      <c r="R32" s="92"/>
      <c r="S32" s="92"/>
      <c r="T32" s="92"/>
      <c r="U32" s="92"/>
      <c r="V32" s="92"/>
      <c r="W32" s="92"/>
      <c r="X32" s="92"/>
      <c r="Y32" s="92"/>
      <c r="Z32" s="92"/>
      <c r="AA32" s="92"/>
      <c r="AB32" s="92"/>
      <c r="AC32" s="92"/>
    </row>
    <row r="33" spans="1:54" ht="35.65" customHeight="1" x14ac:dyDescent="0.4">
      <c r="A33" s="79">
        <v>43718</v>
      </c>
      <c r="B33" s="76" t="s">
        <v>422</v>
      </c>
      <c r="C33" s="119" t="s">
        <v>423</v>
      </c>
      <c r="D33" s="119"/>
      <c r="E33" s="76" t="s">
        <v>424</v>
      </c>
      <c r="F33" s="182" t="s">
        <v>425</v>
      </c>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row>
    <row r="34" spans="1:54" ht="35.65" customHeight="1" x14ac:dyDescent="0.4">
      <c r="A34" s="79">
        <v>43762</v>
      </c>
      <c r="B34" s="76" t="s">
        <v>422</v>
      </c>
      <c r="C34" s="119" t="s">
        <v>426</v>
      </c>
      <c r="D34" s="119"/>
      <c r="E34" s="76" t="s">
        <v>424</v>
      </c>
      <c r="F34" s="182" t="s">
        <v>454</v>
      </c>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BB34" t="s">
        <v>407</v>
      </c>
    </row>
    <row r="35" spans="1:54" ht="35.65" customHeight="1" x14ac:dyDescent="0.4">
      <c r="A35" s="79">
        <v>43799</v>
      </c>
      <c r="B35" s="76" t="s">
        <v>422</v>
      </c>
      <c r="C35" s="119" t="s">
        <v>427</v>
      </c>
      <c r="D35" s="119"/>
      <c r="E35" s="76" t="s">
        <v>424</v>
      </c>
      <c r="F35" s="182" t="s">
        <v>455</v>
      </c>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row>
    <row r="36" spans="1:54" ht="35.65" customHeight="1" x14ac:dyDescent="0.4">
      <c r="A36" s="79">
        <v>43799</v>
      </c>
      <c r="B36" s="76" t="s">
        <v>428</v>
      </c>
      <c r="C36" s="119" t="s">
        <v>427</v>
      </c>
      <c r="D36" s="119"/>
      <c r="E36" s="76" t="s">
        <v>424</v>
      </c>
      <c r="F36" s="182" t="s">
        <v>456</v>
      </c>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row>
    <row r="37" spans="1:54" ht="35.65" customHeight="1" x14ac:dyDescent="0.4">
      <c r="A37" s="79">
        <v>43824</v>
      </c>
      <c r="B37" s="76" t="s">
        <v>422</v>
      </c>
      <c r="C37" s="119" t="s">
        <v>429</v>
      </c>
      <c r="D37" s="119"/>
      <c r="E37" s="76" t="s">
        <v>424</v>
      </c>
      <c r="F37" s="182" t="s">
        <v>457</v>
      </c>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row>
    <row r="38" spans="1:54" ht="35.65" customHeight="1" x14ac:dyDescent="0.4">
      <c r="A38" s="79">
        <v>44190</v>
      </c>
      <c r="B38" s="76" t="s">
        <v>430</v>
      </c>
      <c r="C38" s="119" t="s">
        <v>429</v>
      </c>
      <c r="D38" s="119"/>
      <c r="E38" s="76" t="s">
        <v>424</v>
      </c>
      <c r="F38" s="182" t="s">
        <v>458</v>
      </c>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row>
    <row r="39" spans="1:54" ht="35.65" customHeight="1" x14ac:dyDescent="0.4">
      <c r="A39" s="79">
        <v>43860</v>
      </c>
      <c r="B39" s="76" t="s">
        <v>422</v>
      </c>
      <c r="C39" s="119" t="s">
        <v>431</v>
      </c>
      <c r="D39" s="119"/>
      <c r="E39" s="76" t="s">
        <v>424</v>
      </c>
      <c r="F39" s="182" t="s">
        <v>459</v>
      </c>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row>
    <row r="40" spans="1:54" ht="35.65" customHeight="1" x14ac:dyDescent="0.4">
      <c r="A40" s="79">
        <v>43860</v>
      </c>
      <c r="B40" s="76" t="s">
        <v>432</v>
      </c>
      <c r="C40" s="119" t="s">
        <v>431</v>
      </c>
      <c r="D40" s="119"/>
      <c r="E40" s="76" t="s">
        <v>424</v>
      </c>
      <c r="F40" s="182" t="s">
        <v>460</v>
      </c>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row>
    <row r="41" spans="1:54" ht="35.65" customHeight="1" x14ac:dyDescent="0.4">
      <c r="A41" s="79"/>
      <c r="B41" s="76"/>
      <c r="C41" s="119"/>
      <c r="D41" s="119"/>
      <c r="E41" s="76"/>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BB41" t="s">
        <v>408</v>
      </c>
    </row>
    <row r="42" spans="1:54" ht="35.65" customHeight="1" x14ac:dyDescent="0.4">
      <c r="A42" s="79"/>
      <c r="B42" s="76"/>
      <c r="C42" s="119"/>
      <c r="D42" s="119"/>
      <c r="E42" s="76"/>
      <c r="F42" s="183"/>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row>
    <row r="43" spans="1:54" ht="35.65" customHeight="1" x14ac:dyDescent="0.4">
      <c r="A43" s="79"/>
      <c r="B43" s="76"/>
      <c r="C43" s="119"/>
      <c r="D43" s="119"/>
      <c r="E43" s="76"/>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row>
    <row r="44" spans="1:54" ht="35.65" customHeight="1" x14ac:dyDescent="0.4">
      <c r="A44" s="79"/>
      <c r="B44" s="76"/>
      <c r="C44" s="119"/>
      <c r="D44" s="119"/>
      <c r="E44" s="76"/>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row>
    <row r="45" spans="1:54" ht="35.65" customHeight="1" x14ac:dyDescent="0.4">
      <c r="A45" s="69"/>
      <c r="B45" s="17"/>
      <c r="C45" s="112"/>
      <c r="D45" s="112"/>
      <c r="E45" s="17"/>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row>
    <row r="46" spans="1:54" ht="35.65" customHeight="1" x14ac:dyDescent="0.4">
      <c r="A46" s="69"/>
      <c r="B46" s="17"/>
      <c r="C46" s="112"/>
      <c r="D46" s="112"/>
      <c r="E46" s="17"/>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row>
    <row r="47" spans="1:54" ht="35.65" customHeight="1" x14ac:dyDescent="0.4">
      <c r="A47" s="69"/>
      <c r="B47" s="17"/>
      <c r="C47" s="112"/>
      <c r="D47" s="112"/>
      <c r="E47" s="17"/>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row>
    <row r="48" spans="1:54" ht="35.65" customHeight="1" x14ac:dyDescent="0.4">
      <c r="A48" s="69"/>
      <c r="B48" s="17"/>
      <c r="C48" s="112"/>
      <c r="D48" s="112"/>
      <c r="E48" s="17"/>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row>
    <row r="49" spans="1:54" ht="35.65" customHeight="1" x14ac:dyDescent="0.4">
      <c r="A49" s="69"/>
      <c r="B49" s="17"/>
      <c r="C49" s="112"/>
      <c r="D49" s="112"/>
      <c r="E49" s="17"/>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row>
    <row r="50" spans="1:54" ht="35.65" customHeight="1" x14ac:dyDescent="0.4">
      <c r="A50" s="69"/>
      <c r="B50" s="17"/>
      <c r="C50" s="112"/>
      <c r="D50" s="112"/>
      <c r="E50" s="17"/>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BB50" t="s">
        <v>390</v>
      </c>
    </row>
    <row r="51" spans="1:54" ht="35.65" customHeight="1" x14ac:dyDescent="0.4">
      <c r="A51" s="69"/>
      <c r="B51" s="17"/>
      <c r="C51" s="112"/>
      <c r="D51" s="112"/>
      <c r="E51" s="17"/>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row>
    <row r="52" spans="1:54" ht="35.65" customHeight="1" x14ac:dyDescent="0.4">
      <c r="A52" s="69"/>
      <c r="B52" s="17"/>
      <c r="C52" s="112"/>
      <c r="D52" s="112"/>
      <c r="E52" s="17"/>
      <c r="F52" s="11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row>
    <row r="53" spans="1:54" ht="35.25" customHeight="1" x14ac:dyDescent="0.4">
      <c r="A53" s="69"/>
      <c r="B53" s="17"/>
      <c r="C53" s="112"/>
      <c r="D53" s="112"/>
      <c r="E53" s="17"/>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row>
    <row r="54" spans="1:54" ht="35.25" customHeight="1" x14ac:dyDescent="0.4">
      <c r="A54" s="69"/>
      <c r="B54" s="64"/>
      <c r="C54" s="112"/>
      <c r="D54" s="112"/>
      <c r="E54" s="64"/>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row>
    <row r="55" spans="1:54" ht="35.25" customHeight="1" x14ac:dyDescent="0.4">
      <c r="A55" s="69"/>
      <c r="B55" s="64"/>
      <c r="C55" s="112"/>
      <c r="D55" s="112"/>
      <c r="E55" s="64"/>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row>
    <row r="56" spans="1:54" ht="35.25" customHeight="1" x14ac:dyDescent="0.4">
      <c r="A56" s="69"/>
      <c r="B56" s="64"/>
      <c r="C56" s="112"/>
      <c r="D56" s="112"/>
      <c r="E56" s="64"/>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row>
    <row r="57" spans="1:54" ht="35.25" customHeight="1" x14ac:dyDescent="0.4">
      <c r="A57" s="69"/>
      <c r="B57" s="64"/>
      <c r="C57" s="112"/>
      <c r="D57" s="112"/>
      <c r="E57" s="64"/>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row>
    <row r="58" spans="1:54" ht="35.25" customHeight="1" x14ac:dyDescent="0.4">
      <c r="A58" s="69"/>
      <c r="B58" s="64"/>
      <c r="C58" s="112"/>
      <c r="D58" s="112"/>
      <c r="E58" s="64"/>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row>
    <row r="59" spans="1:54" ht="35.25" customHeight="1" x14ac:dyDescent="0.4">
      <c r="A59" s="69"/>
      <c r="B59" s="64"/>
      <c r="C59" s="112"/>
      <c r="D59" s="112"/>
      <c r="E59" s="64"/>
      <c r="F59" s="113"/>
      <c r="G59" s="113"/>
      <c r="H59" s="113"/>
      <c r="I59" s="113"/>
      <c r="J59" s="113"/>
      <c r="K59" s="113"/>
      <c r="L59" s="113"/>
      <c r="M59" s="113"/>
      <c r="N59" s="113"/>
      <c r="O59" s="113"/>
      <c r="P59" s="113"/>
      <c r="Q59" s="113"/>
      <c r="R59" s="113"/>
      <c r="S59" s="113"/>
      <c r="T59" s="113"/>
      <c r="U59" s="113"/>
      <c r="V59" s="113"/>
      <c r="W59" s="113"/>
      <c r="X59" s="113"/>
      <c r="Y59" s="113"/>
      <c r="Z59" s="113"/>
      <c r="AA59" s="113"/>
      <c r="AB59" s="113"/>
      <c r="AC59" s="113"/>
    </row>
    <row r="60" spans="1:54" ht="35.25" customHeight="1" x14ac:dyDescent="0.4">
      <c r="A60" s="69"/>
      <c r="B60" s="64"/>
      <c r="C60" s="112"/>
      <c r="D60" s="112"/>
      <c r="E60" s="64"/>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BB60" t="s">
        <v>409</v>
      </c>
    </row>
    <row r="61" spans="1:54" ht="35.25" customHeight="1" x14ac:dyDescent="0.4">
      <c r="A61" s="69"/>
      <c r="B61" s="64"/>
      <c r="C61" s="112"/>
      <c r="D61" s="112"/>
      <c r="E61" s="64"/>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row>
    <row r="62" spans="1:54" ht="35.25" customHeight="1" x14ac:dyDescent="0.4">
      <c r="A62" s="69"/>
      <c r="B62" s="64"/>
      <c r="C62" s="112"/>
      <c r="D62" s="112"/>
      <c r="E62" s="64"/>
      <c r="F62" s="113"/>
      <c r="G62" s="113"/>
      <c r="H62" s="113"/>
      <c r="I62" s="113"/>
      <c r="J62" s="113"/>
      <c r="K62" s="113"/>
      <c r="L62" s="113"/>
      <c r="M62" s="113"/>
      <c r="N62" s="113"/>
      <c r="O62" s="113"/>
      <c r="P62" s="113"/>
      <c r="Q62" s="113"/>
      <c r="R62" s="113"/>
      <c r="S62" s="113"/>
      <c r="T62" s="113"/>
      <c r="U62" s="113"/>
      <c r="V62" s="113"/>
      <c r="W62" s="113"/>
      <c r="X62" s="113"/>
      <c r="Y62" s="113"/>
      <c r="Z62" s="113"/>
      <c r="AA62" s="113"/>
      <c r="AB62" s="113"/>
      <c r="AC62" s="113"/>
    </row>
    <row r="63" spans="1:54" ht="35.25" customHeight="1" x14ac:dyDescent="0.4">
      <c r="A63" s="69"/>
      <c r="B63" s="64"/>
      <c r="C63" s="112"/>
      <c r="D63" s="112"/>
      <c r="E63" s="64"/>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row>
    <row r="64" spans="1:54" ht="35.25" customHeight="1" x14ac:dyDescent="0.4">
      <c r="A64" s="69"/>
      <c r="B64" s="64"/>
      <c r="C64" s="112"/>
      <c r="D64" s="112"/>
      <c r="E64" s="64"/>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row>
    <row r="65" spans="1:29" ht="35.25" customHeight="1" x14ac:dyDescent="0.4">
      <c r="A65" s="69"/>
      <c r="B65" s="64"/>
      <c r="C65" s="112"/>
      <c r="D65" s="112"/>
      <c r="E65" s="64"/>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row>
    <row r="66" spans="1:29" ht="35.25" customHeight="1" x14ac:dyDescent="0.4">
      <c r="A66" s="69"/>
      <c r="B66" s="64"/>
      <c r="C66" s="112"/>
      <c r="D66" s="112"/>
      <c r="E66" s="64"/>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row>
    <row r="67" spans="1:29" ht="35.25" customHeight="1" x14ac:dyDescent="0.4">
      <c r="A67" s="69"/>
      <c r="B67" s="64"/>
      <c r="C67" s="112"/>
      <c r="D67" s="112"/>
      <c r="E67" s="64"/>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row>
    <row r="68" spans="1:29" ht="35.25" customHeight="1" x14ac:dyDescent="0.4">
      <c r="A68" s="69"/>
      <c r="B68" s="64"/>
      <c r="C68" s="112"/>
      <c r="D68" s="112"/>
      <c r="E68" s="64"/>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row>
    <row r="69" spans="1:29" ht="35.25" customHeight="1" x14ac:dyDescent="0.4">
      <c r="A69" s="69"/>
      <c r="B69" s="64"/>
      <c r="C69" s="112"/>
      <c r="D69" s="112"/>
      <c r="E69" s="64"/>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row>
    <row r="70" spans="1:29" ht="35.25" customHeight="1" x14ac:dyDescent="0.4">
      <c r="A70" s="69"/>
      <c r="B70" s="64"/>
      <c r="C70" s="112"/>
      <c r="D70" s="112"/>
      <c r="E70" s="64"/>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row>
    <row r="71" spans="1:29" ht="35.25" customHeight="1" x14ac:dyDescent="0.4">
      <c r="A71" s="69"/>
      <c r="B71" s="64"/>
      <c r="C71" s="112"/>
      <c r="D71" s="112"/>
      <c r="E71" s="64"/>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row>
    <row r="72" spans="1:29" ht="35.25" customHeight="1" x14ac:dyDescent="0.4">
      <c r="A72" s="69"/>
      <c r="B72" s="64"/>
      <c r="C72" s="112"/>
      <c r="D72" s="112"/>
      <c r="E72" s="64"/>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row>
    <row r="73" spans="1:29" ht="35.25" customHeight="1" x14ac:dyDescent="0.4">
      <c r="A73" s="69"/>
      <c r="B73" s="64"/>
      <c r="C73" s="112"/>
      <c r="D73" s="112"/>
      <c r="E73" s="64"/>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row>
    <row r="74" spans="1:29" ht="35.25" customHeight="1" x14ac:dyDescent="0.4">
      <c r="A74" s="69"/>
      <c r="B74" s="64"/>
      <c r="C74" s="112"/>
      <c r="D74" s="112"/>
      <c r="E74" s="64"/>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row>
    <row r="75" spans="1:29" ht="35.25" customHeight="1" x14ac:dyDescent="0.4">
      <c r="A75" s="69"/>
      <c r="B75" s="64"/>
      <c r="C75" s="112"/>
      <c r="D75" s="112"/>
      <c r="E75" s="64"/>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row>
  </sheetData>
  <sheetProtection sheet="1" objects="1" scenarios="1" autoFilter="0"/>
  <autoFilter ref="A32:AC32" xr:uid="{00000000-0009-0000-0000-000002000000}">
    <filterColumn colId="2"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autoFilter>
  <mergeCells count="171">
    <mergeCell ref="C46:D46"/>
    <mergeCell ref="F46:AC46"/>
    <mergeCell ref="F40:AC40"/>
    <mergeCell ref="F41:AC41"/>
    <mergeCell ref="C42:D42"/>
    <mergeCell ref="F42:AC42"/>
    <mergeCell ref="C43:D43"/>
    <mergeCell ref="C53:D53"/>
    <mergeCell ref="F53:AC53"/>
    <mergeCell ref="C50:D50"/>
    <mergeCell ref="F50:AC50"/>
    <mergeCell ref="C51:D51"/>
    <mergeCell ref="F51:AC51"/>
    <mergeCell ref="C52:D52"/>
    <mergeCell ref="F52:AC52"/>
    <mergeCell ref="C47:D47"/>
    <mergeCell ref="F47:AC47"/>
    <mergeCell ref="C48:D48"/>
    <mergeCell ref="F48:AC48"/>
    <mergeCell ref="C49:D49"/>
    <mergeCell ref="F49:AC49"/>
    <mergeCell ref="F43:AC43"/>
    <mergeCell ref="C40:D40"/>
    <mergeCell ref="C41:D41"/>
    <mergeCell ref="C44:D44"/>
    <mergeCell ref="F44:AC44"/>
    <mergeCell ref="C45:D45"/>
    <mergeCell ref="F45:AC45"/>
    <mergeCell ref="F32:AC32"/>
    <mergeCell ref="F33:AC33"/>
    <mergeCell ref="F34:AC34"/>
    <mergeCell ref="C34:D34"/>
    <mergeCell ref="C37:D37"/>
    <mergeCell ref="C38:D38"/>
    <mergeCell ref="C39:D39"/>
    <mergeCell ref="F37:AC37"/>
    <mergeCell ref="F38:AC38"/>
    <mergeCell ref="F39:AC39"/>
    <mergeCell ref="C35:D35"/>
    <mergeCell ref="C36:D36"/>
    <mergeCell ref="F35:AC35"/>
    <mergeCell ref="F36:AC36"/>
    <mergeCell ref="A21:A26"/>
    <mergeCell ref="B21:C23"/>
    <mergeCell ref="B16:C16"/>
    <mergeCell ref="A16:A20"/>
    <mergeCell ref="B9:C10"/>
    <mergeCell ref="A9:A10"/>
    <mergeCell ref="B24:C24"/>
    <mergeCell ref="D24:F24"/>
    <mergeCell ref="H9:I9"/>
    <mergeCell ref="B25:C26"/>
    <mergeCell ref="D25:F25"/>
    <mergeCell ref="D26:F26"/>
    <mergeCell ref="B15:C15"/>
    <mergeCell ref="D14:F14"/>
    <mergeCell ref="H10:I10"/>
    <mergeCell ref="M1:O1"/>
    <mergeCell ref="B8:AC8"/>
    <mergeCell ref="B7:N7"/>
    <mergeCell ref="J6:N6"/>
    <mergeCell ref="B20:C20"/>
    <mergeCell ref="D20:F20"/>
    <mergeCell ref="W4:AC4"/>
    <mergeCell ref="T10:U10"/>
    <mergeCell ref="V10:W10"/>
    <mergeCell ref="X1:AC1"/>
    <mergeCell ref="X10:Y10"/>
    <mergeCell ref="N10:O10"/>
    <mergeCell ref="P10:Q10"/>
    <mergeCell ref="R10:S10"/>
    <mergeCell ref="A3:AC3"/>
    <mergeCell ref="Q7:AC7"/>
    <mergeCell ref="Q6:AC6"/>
    <mergeCell ref="U5:V5"/>
    <mergeCell ref="O7:P7"/>
    <mergeCell ref="V9:W9"/>
    <mergeCell ref="X9:Y9"/>
    <mergeCell ref="D9:F10"/>
    <mergeCell ref="Q4:T4"/>
    <mergeCell ref="W5:AC5"/>
    <mergeCell ref="B4:C4"/>
    <mergeCell ref="B5:G5"/>
    <mergeCell ref="B6:G6"/>
    <mergeCell ref="E4:G4"/>
    <mergeCell ref="Z10:AA10"/>
    <mergeCell ref="AB10:AC10"/>
    <mergeCell ref="AB9:AC9"/>
    <mergeCell ref="Z9:AA9"/>
    <mergeCell ref="J4:N4"/>
    <mergeCell ref="O4:P4"/>
    <mergeCell ref="U4:V4"/>
    <mergeCell ref="J9:K9"/>
    <mergeCell ref="L9:M9"/>
    <mergeCell ref="N9:O9"/>
    <mergeCell ref="P9:Q9"/>
    <mergeCell ref="R9:S9"/>
    <mergeCell ref="T9:U9"/>
    <mergeCell ref="J5:N5"/>
    <mergeCell ref="O5:P5"/>
    <mergeCell ref="Q5:T5"/>
    <mergeCell ref="J10:K10"/>
    <mergeCell ref="L10:M10"/>
    <mergeCell ref="B29:F29"/>
    <mergeCell ref="B30:F30"/>
    <mergeCell ref="A31:Y31"/>
    <mergeCell ref="C32:D32"/>
    <mergeCell ref="C33:D33"/>
    <mergeCell ref="A27:A30"/>
    <mergeCell ref="B27:F27"/>
    <mergeCell ref="B28:F28"/>
    <mergeCell ref="D15:F15"/>
    <mergeCell ref="D16:F16"/>
    <mergeCell ref="B17:C17"/>
    <mergeCell ref="A11:A15"/>
    <mergeCell ref="D21:F21"/>
    <mergeCell ref="D22:F22"/>
    <mergeCell ref="D23:F23"/>
    <mergeCell ref="D17:F17"/>
    <mergeCell ref="B18:C19"/>
    <mergeCell ref="D18:F18"/>
    <mergeCell ref="D19:F19"/>
    <mergeCell ref="B11:C12"/>
    <mergeCell ref="D11:F11"/>
    <mergeCell ref="D12:F12"/>
    <mergeCell ref="B13:C14"/>
    <mergeCell ref="D13:F13"/>
    <mergeCell ref="C54:D54"/>
    <mergeCell ref="F54:AC54"/>
    <mergeCell ref="C55:D55"/>
    <mergeCell ref="F55:AC55"/>
    <mergeCell ref="C56:D56"/>
    <mergeCell ref="F56:AC56"/>
    <mergeCell ref="C57:D57"/>
    <mergeCell ref="F57:AC57"/>
    <mergeCell ref="C58:D58"/>
    <mergeCell ref="F58:AC58"/>
    <mergeCell ref="C59:D59"/>
    <mergeCell ref="F59:AC59"/>
    <mergeCell ref="C60:D60"/>
    <mergeCell ref="F60:AC60"/>
    <mergeCell ref="C61:D61"/>
    <mergeCell ref="F61:AC61"/>
    <mergeCell ref="C62:D62"/>
    <mergeCell ref="F62:AC62"/>
    <mergeCell ref="C63:D63"/>
    <mergeCell ref="F63:AC63"/>
    <mergeCell ref="C64:D64"/>
    <mergeCell ref="F64:AC64"/>
    <mergeCell ref="C65:D65"/>
    <mergeCell ref="F65:AC65"/>
    <mergeCell ref="C66:D66"/>
    <mergeCell ref="F66:AC66"/>
    <mergeCell ref="C67:D67"/>
    <mergeCell ref="F67:AC67"/>
    <mergeCell ref="C68:D68"/>
    <mergeCell ref="F68:AC68"/>
    <mergeCell ref="C74:D74"/>
    <mergeCell ref="F74:AC74"/>
    <mergeCell ref="C75:D75"/>
    <mergeCell ref="F75:AC75"/>
    <mergeCell ref="C69:D69"/>
    <mergeCell ref="F69:AC69"/>
    <mergeCell ref="C70:D70"/>
    <mergeCell ref="F70:AC70"/>
    <mergeCell ref="C71:D71"/>
    <mergeCell ref="F71:AC71"/>
    <mergeCell ref="C72:D72"/>
    <mergeCell ref="F72:AC72"/>
    <mergeCell ref="C73:D73"/>
    <mergeCell ref="F73:AC73"/>
  </mergeCells>
  <phoneticPr fontId="2"/>
  <conditionalFormatting sqref="H12:H15 L12:L15 N12:N15 P12:P15 R12:R15 J12:J15 T11:T15 V11:V15 X11:X15 X18:X19 V18:V19 T18:T19 J18:J19 R18:R19 P18:P19 N18:N19 L18:L19 H18:H26">
    <cfRule type="containsText" dxfId="207" priority="133" operator="containsText" text="↑">
      <formula>NOT(ISERROR(SEARCH("↑",H11)))</formula>
    </cfRule>
    <cfRule type="containsText" dxfId="206" priority="134" operator="containsText" text="↓">
      <formula>NOT(ISERROR(SEARCH("↓",H11)))</formula>
    </cfRule>
  </conditionalFormatting>
  <conditionalFormatting sqref="H12:H15 L12:L15 N12:N15 P12:P15 R12:R15 J12:J15 T11:T15 V11:V15 X11:X15 X18:X19 V18:V19 T18:T19 J18:J19 R18:R19 P18:P19 N18:N19 L18:L19 H18:H26">
    <cfRule type="containsText" dxfId="205" priority="130" operator="containsText" text="↗">
      <formula>NOT(ISERROR(SEARCH("↗",H11)))</formula>
    </cfRule>
    <cfRule type="containsText" dxfId="204" priority="131" operator="containsText" text="↘">
      <formula>NOT(ISERROR(SEARCH("↘",H11)))</formula>
    </cfRule>
  </conditionalFormatting>
  <conditionalFormatting sqref="X20:X26">
    <cfRule type="containsText" dxfId="203" priority="91" operator="containsText" text="↑">
      <formula>NOT(ISERROR(SEARCH("↑",X20)))</formula>
    </cfRule>
    <cfRule type="containsText" dxfId="202" priority="92" operator="containsText" text="↓">
      <formula>NOT(ISERROR(SEARCH("↓",X20)))</formula>
    </cfRule>
  </conditionalFormatting>
  <conditionalFormatting sqref="X20:X26">
    <cfRule type="containsText" dxfId="201" priority="88" operator="containsText" text="↗">
      <formula>NOT(ISERROR(SEARCH("↗",X20)))</formula>
    </cfRule>
    <cfRule type="containsText" dxfId="200" priority="89" operator="containsText" text="↘">
      <formula>NOT(ISERROR(SEARCH("↘",X20)))</formula>
    </cfRule>
  </conditionalFormatting>
  <conditionalFormatting sqref="L20:L26">
    <cfRule type="containsText" dxfId="199" priority="127" operator="containsText" text="↑">
      <formula>NOT(ISERROR(SEARCH("↑",L20)))</formula>
    </cfRule>
    <cfRule type="containsText" dxfId="198" priority="128" operator="containsText" text="↓">
      <formula>NOT(ISERROR(SEARCH("↓",L20)))</formula>
    </cfRule>
  </conditionalFormatting>
  <conditionalFormatting sqref="L20:L26">
    <cfRule type="containsText" dxfId="197" priority="124" operator="containsText" text="↗">
      <formula>NOT(ISERROR(SEARCH("↗",L20)))</formula>
    </cfRule>
    <cfRule type="containsText" dxfId="196" priority="125" operator="containsText" text="↘">
      <formula>NOT(ISERROR(SEARCH("↘",L20)))</formula>
    </cfRule>
  </conditionalFormatting>
  <conditionalFormatting sqref="N20:N26">
    <cfRule type="containsText" dxfId="195" priority="121" operator="containsText" text="↑">
      <formula>NOT(ISERROR(SEARCH("↑",N20)))</formula>
    </cfRule>
    <cfRule type="containsText" dxfId="194" priority="122" operator="containsText" text="↓">
      <formula>NOT(ISERROR(SEARCH("↓",N20)))</formula>
    </cfRule>
  </conditionalFormatting>
  <conditionalFormatting sqref="N20:N26">
    <cfRule type="containsText" dxfId="193" priority="118" operator="containsText" text="↗">
      <formula>NOT(ISERROR(SEARCH("↗",N20)))</formula>
    </cfRule>
    <cfRule type="containsText" dxfId="192" priority="119" operator="containsText" text="↘">
      <formula>NOT(ISERROR(SEARCH("↘",N20)))</formula>
    </cfRule>
  </conditionalFormatting>
  <conditionalFormatting sqref="P20:P26">
    <cfRule type="containsText" dxfId="191" priority="115" operator="containsText" text="↑">
      <formula>NOT(ISERROR(SEARCH("↑",P20)))</formula>
    </cfRule>
    <cfRule type="containsText" dxfId="190" priority="116" operator="containsText" text="↓">
      <formula>NOT(ISERROR(SEARCH("↓",P20)))</formula>
    </cfRule>
  </conditionalFormatting>
  <conditionalFormatting sqref="P20:P26">
    <cfRule type="containsText" dxfId="189" priority="112" operator="containsText" text="↗">
      <formula>NOT(ISERROR(SEARCH("↗",P20)))</formula>
    </cfRule>
    <cfRule type="containsText" dxfId="188" priority="113" operator="containsText" text="↘">
      <formula>NOT(ISERROR(SEARCH("↘",P20)))</formula>
    </cfRule>
  </conditionalFormatting>
  <conditionalFormatting sqref="R20:R26">
    <cfRule type="containsText" dxfId="187" priority="109" operator="containsText" text="↑">
      <formula>NOT(ISERROR(SEARCH("↑",R20)))</formula>
    </cfRule>
    <cfRule type="containsText" dxfId="186" priority="110" operator="containsText" text="↓">
      <formula>NOT(ISERROR(SEARCH("↓",R20)))</formula>
    </cfRule>
  </conditionalFormatting>
  <conditionalFormatting sqref="R20:R26">
    <cfRule type="containsText" dxfId="185" priority="106" operator="containsText" text="↗">
      <formula>NOT(ISERROR(SEARCH("↗",R20)))</formula>
    </cfRule>
    <cfRule type="containsText" dxfId="184" priority="107" operator="containsText" text="↘">
      <formula>NOT(ISERROR(SEARCH("↘",R20)))</formula>
    </cfRule>
  </conditionalFormatting>
  <conditionalFormatting sqref="T20:T26">
    <cfRule type="containsText" dxfId="183" priority="103" operator="containsText" text="↑">
      <formula>NOT(ISERROR(SEARCH("↑",T20)))</formula>
    </cfRule>
    <cfRule type="containsText" dxfId="182" priority="104" operator="containsText" text="↓">
      <formula>NOT(ISERROR(SEARCH("↓",T20)))</formula>
    </cfRule>
  </conditionalFormatting>
  <conditionalFormatting sqref="T20:T26">
    <cfRule type="containsText" dxfId="181" priority="100" operator="containsText" text="↗">
      <formula>NOT(ISERROR(SEARCH("↗",T20)))</formula>
    </cfRule>
    <cfRule type="containsText" dxfId="180" priority="101" operator="containsText" text="↘">
      <formula>NOT(ISERROR(SEARCH("↘",T20)))</formula>
    </cfRule>
  </conditionalFormatting>
  <conditionalFormatting sqref="V20:V26">
    <cfRule type="containsText" dxfId="179" priority="97" operator="containsText" text="↑">
      <formula>NOT(ISERROR(SEARCH("↑",V20)))</formula>
    </cfRule>
    <cfRule type="containsText" dxfId="178" priority="98" operator="containsText" text="↓">
      <formula>NOT(ISERROR(SEARCH("↓",V20)))</formula>
    </cfRule>
  </conditionalFormatting>
  <conditionalFormatting sqref="V20:V26">
    <cfRule type="containsText" dxfId="177" priority="94" operator="containsText" text="↗">
      <formula>NOT(ISERROR(SEARCH("↗",V20)))</formula>
    </cfRule>
    <cfRule type="containsText" dxfId="176" priority="95" operator="containsText" text="↘">
      <formula>NOT(ISERROR(SEARCH("↘",V20)))</formula>
    </cfRule>
  </conditionalFormatting>
  <conditionalFormatting sqref="J20:J26">
    <cfRule type="containsText" dxfId="175" priority="85" operator="containsText" text="↑">
      <formula>NOT(ISERROR(SEARCH("↑",J20)))</formula>
    </cfRule>
    <cfRule type="containsText" dxfId="174" priority="86" operator="containsText" text="↓">
      <formula>NOT(ISERROR(SEARCH("↓",J20)))</formula>
    </cfRule>
  </conditionalFormatting>
  <conditionalFormatting sqref="J20:J26">
    <cfRule type="containsText" dxfId="173" priority="82" operator="containsText" text="↗">
      <formula>NOT(ISERROR(SEARCH("↗",J20)))</formula>
    </cfRule>
    <cfRule type="containsText" dxfId="172" priority="83" operator="containsText" text="↘">
      <formula>NOT(ISERROR(SEARCH("↘",J20)))</formula>
    </cfRule>
  </conditionalFormatting>
  <conditionalFormatting sqref="Z11:Z15 AB11:AB15 AB18:AB19 Z18:Z19">
    <cfRule type="containsText" dxfId="171" priority="80" operator="containsText" text="↑">
      <formula>NOT(ISERROR(SEARCH("↑",Z11)))</formula>
    </cfRule>
    <cfRule type="containsText" dxfId="170" priority="81" operator="containsText" text="↓">
      <formula>NOT(ISERROR(SEARCH("↓",Z11)))</formula>
    </cfRule>
  </conditionalFormatting>
  <conditionalFormatting sqref="Z11:Z15 AB11:AB15 AB18:AB19 Z18:Z19">
    <cfRule type="containsText" dxfId="169" priority="77" operator="containsText" text="↗">
      <formula>NOT(ISERROR(SEARCH("↗",Z11)))</formula>
    </cfRule>
    <cfRule type="containsText" dxfId="168" priority="78" operator="containsText" text="↘">
      <formula>NOT(ISERROR(SEARCH("↘",Z11)))</formula>
    </cfRule>
  </conditionalFormatting>
  <conditionalFormatting sqref="Z20:Z26">
    <cfRule type="containsText" dxfId="167" priority="74" operator="containsText" text="↑">
      <formula>NOT(ISERROR(SEARCH("↑",Z20)))</formula>
    </cfRule>
    <cfRule type="containsText" dxfId="166" priority="75" operator="containsText" text="↓">
      <formula>NOT(ISERROR(SEARCH("↓",Z20)))</formula>
    </cfRule>
  </conditionalFormatting>
  <conditionalFormatting sqref="Z20:Z26">
    <cfRule type="containsText" dxfId="165" priority="71" operator="containsText" text="↗">
      <formula>NOT(ISERROR(SEARCH("↗",Z20)))</formula>
    </cfRule>
    <cfRule type="containsText" dxfId="164" priority="72" operator="containsText" text="↘">
      <formula>NOT(ISERROR(SEARCH("↘",Z20)))</formula>
    </cfRule>
  </conditionalFormatting>
  <conditionalFormatting sqref="AB20:AB26">
    <cfRule type="containsText" dxfId="163" priority="68" operator="containsText" text="↑">
      <formula>NOT(ISERROR(SEARCH("↑",AB20)))</formula>
    </cfRule>
    <cfRule type="containsText" dxfId="162" priority="69" operator="containsText" text="↓">
      <formula>NOT(ISERROR(SEARCH("↓",AB20)))</formula>
    </cfRule>
  </conditionalFormatting>
  <conditionalFormatting sqref="AB20:AB26">
    <cfRule type="containsText" dxfId="161" priority="65" operator="containsText" text="↗">
      <formula>NOT(ISERROR(SEARCH("↗",AB20)))</formula>
    </cfRule>
    <cfRule type="containsText" dxfId="160" priority="66" operator="containsText" text="↘">
      <formula>NOT(ISERROR(SEARCH("↘",AB20)))</formula>
    </cfRule>
  </conditionalFormatting>
  <conditionalFormatting sqref="H11">
    <cfRule type="colorScale" priority="58">
      <colorScale>
        <cfvo type="min"/>
        <cfvo type="percentile" val="50"/>
        <cfvo type="max"/>
        <color rgb="FFF8696B"/>
        <color rgb="FFFFEB84"/>
        <color rgb="FF63BE7B"/>
      </colorScale>
    </cfRule>
  </conditionalFormatting>
  <conditionalFormatting sqref="H11">
    <cfRule type="containsText" dxfId="159" priority="56" operator="containsText" text="↑">
      <formula>NOT(ISERROR(SEARCH("↑",H11)))</formula>
    </cfRule>
    <cfRule type="containsText" dxfId="158" priority="57" operator="containsText" text="↓">
      <formula>NOT(ISERROR(SEARCH("↓",H11)))</formula>
    </cfRule>
  </conditionalFormatting>
  <conditionalFormatting sqref="H11">
    <cfRule type="containsText" dxfId="157" priority="53" operator="containsText" text="↗">
      <formula>NOT(ISERROR(SEARCH("↗",H11)))</formula>
    </cfRule>
    <cfRule type="containsText" dxfId="156" priority="54" operator="containsText" text="↘">
      <formula>NOT(ISERROR(SEARCH("↘",H11)))</formula>
    </cfRule>
  </conditionalFormatting>
  <conditionalFormatting sqref="J11">
    <cfRule type="containsText" dxfId="155" priority="51" operator="containsText" text="↑">
      <formula>NOT(ISERROR(SEARCH("↑",J11)))</formula>
    </cfRule>
    <cfRule type="containsText" dxfId="154" priority="52" operator="containsText" text="↓">
      <formula>NOT(ISERROR(SEARCH("↓",J11)))</formula>
    </cfRule>
  </conditionalFormatting>
  <conditionalFormatting sqref="J11">
    <cfRule type="containsText" dxfId="153" priority="48" operator="containsText" text="↗">
      <formula>NOT(ISERROR(SEARCH("↗",J11)))</formula>
    </cfRule>
    <cfRule type="containsText" dxfId="152" priority="49" operator="containsText" text="↘">
      <formula>NOT(ISERROR(SEARCH("↘",J11)))</formula>
    </cfRule>
  </conditionalFormatting>
  <conditionalFormatting sqref="J11">
    <cfRule type="colorScale" priority="47">
      <colorScale>
        <cfvo type="min"/>
        <cfvo type="percentile" val="50"/>
        <cfvo type="max"/>
        <color rgb="FFF8696B"/>
        <color rgb="FFFFEB84"/>
        <color rgb="FF63BE7B"/>
      </colorScale>
    </cfRule>
  </conditionalFormatting>
  <conditionalFormatting sqref="L11">
    <cfRule type="containsText" dxfId="151" priority="45" operator="containsText" text="↑">
      <formula>NOT(ISERROR(SEARCH("↑",L11)))</formula>
    </cfRule>
    <cfRule type="containsText" dxfId="150" priority="46" operator="containsText" text="↓">
      <formula>NOT(ISERROR(SEARCH("↓",L11)))</formula>
    </cfRule>
  </conditionalFormatting>
  <conditionalFormatting sqref="L11">
    <cfRule type="containsText" dxfId="149" priority="42" operator="containsText" text="↗">
      <formula>NOT(ISERROR(SEARCH("↗",L11)))</formula>
    </cfRule>
    <cfRule type="containsText" dxfId="148" priority="43" operator="containsText" text="↘">
      <formula>NOT(ISERROR(SEARCH("↘",L11)))</formula>
    </cfRule>
  </conditionalFormatting>
  <conditionalFormatting sqref="L11">
    <cfRule type="colorScale" priority="41">
      <colorScale>
        <cfvo type="min"/>
        <cfvo type="percentile" val="50"/>
        <cfvo type="max"/>
        <color rgb="FFF8696B"/>
        <color rgb="FFFFEB84"/>
        <color rgb="FF63BE7B"/>
      </colorScale>
    </cfRule>
  </conditionalFormatting>
  <conditionalFormatting sqref="N11">
    <cfRule type="containsText" dxfId="147" priority="39" operator="containsText" text="↑">
      <formula>NOT(ISERROR(SEARCH("↑",N11)))</formula>
    </cfRule>
    <cfRule type="containsText" dxfId="146" priority="40" operator="containsText" text="↓">
      <formula>NOT(ISERROR(SEARCH("↓",N11)))</formula>
    </cfRule>
  </conditionalFormatting>
  <conditionalFormatting sqref="N11">
    <cfRule type="containsText" dxfId="145" priority="36" operator="containsText" text="↗">
      <formula>NOT(ISERROR(SEARCH("↗",N11)))</formula>
    </cfRule>
    <cfRule type="containsText" dxfId="144" priority="37" operator="containsText" text="↘">
      <formula>NOT(ISERROR(SEARCH("↘",N11)))</formula>
    </cfRule>
  </conditionalFormatting>
  <conditionalFormatting sqref="N11">
    <cfRule type="colorScale" priority="35">
      <colorScale>
        <cfvo type="min"/>
        <cfvo type="percentile" val="50"/>
        <cfvo type="max"/>
        <color rgb="FFF8696B"/>
        <color rgb="FFFFEB84"/>
        <color rgb="FF63BE7B"/>
      </colorScale>
    </cfRule>
  </conditionalFormatting>
  <conditionalFormatting sqref="P11">
    <cfRule type="containsText" dxfId="143" priority="33" operator="containsText" text="↑">
      <formula>NOT(ISERROR(SEARCH("↑",P11)))</formula>
    </cfRule>
    <cfRule type="containsText" dxfId="142" priority="34" operator="containsText" text="↓">
      <formula>NOT(ISERROR(SEARCH("↓",P11)))</formula>
    </cfRule>
  </conditionalFormatting>
  <conditionalFormatting sqref="P11">
    <cfRule type="containsText" dxfId="141" priority="30" operator="containsText" text="↗">
      <formula>NOT(ISERROR(SEARCH("↗",P11)))</formula>
    </cfRule>
    <cfRule type="containsText" dxfId="140" priority="31" operator="containsText" text="↘">
      <formula>NOT(ISERROR(SEARCH("↘",P11)))</formula>
    </cfRule>
  </conditionalFormatting>
  <conditionalFormatting sqref="P11">
    <cfRule type="colorScale" priority="29">
      <colorScale>
        <cfvo type="min"/>
        <cfvo type="percentile" val="50"/>
        <cfvo type="max"/>
        <color rgb="FFF8696B"/>
        <color rgb="FFFFEB84"/>
        <color rgb="FF63BE7B"/>
      </colorScale>
    </cfRule>
  </conditionalFormatting>
  <conditionalFormatting sqref="R11">
    <cfRule type="containsText" dxfId="139" priority="27" operator="containsText" text="↑">
      <formula>NOT(ISERROR(SEARCH("↑",R11)))</formula>
    </cfRule>
    <cfRule type="containsText" dxfId="138" priority="28" operator="containsText" text="↓">
      <formula>NOT(ISERROR(SEARCH("↓",R11)))</formula>
    </cfRule>
  </conditionalFormatting>
  <conditionalFormatting sqref="R11">
    <cfRule type="containsText" dxfId="137" priority="24" operator="containsText" text="↗">
      <formula>NOT(ISERROR(SEARCH("↗",R11)))</formula>
    </cfRule>
    <cfRule type="containsText" dxfId="136" priority="25" operator="containsText" text="↘">
      <formula>NOT(ISERROR(SEARCH("↘",R11)))</formula>
    </cfRule>
  </conditionalFormatting>
  <conditionalFormatting sqref="R11">
    <cfRule type="colorScale" priority="23">
      <colorScale>
        <cfvo type="min"/>
        <cfvo type="percentile" val="50"/>
        <cfvo type="max"/>
        <color rgb="FFF8696B"/>
        <color rgb="FFFFEB84"/>
        <color rgb="FF63BE7B"/>
      </colorScale>
    </cfRule>
  </conditionalFormatting>
  <conditionalFormatting sqref="H16:H17">
    <cfRule type="colorScale" priority="22">
      <colorScale>
        <cfvo type="min"/>
        <cfvo type="percentile" val="50"/>
        <cfvo type="max"/>
        <color rgb="FFF8696B"/>
        <color rgb="FFFFEB84"/>
        <color rgb="FF63BE7B"/>
      </colorScale>
    </cfRule>
  </conditionalFormatting>
  <conditionalFormatting sqref="X16:X17 V16:V17 T16:T17 J16:J17 R16:R17 P16:P17 N16:N17 L16:L17 H16:H17">
    <cfRule type="containsText" dxfId="135" priority="20" operator="containsText" text="↑">
      <formula>NOT(ISERROR(SEARCH("↑",H16)))</formula>
    </cfRule>
    <cfRule type="containsText" dxfId="134" priority="21" operator="containsText" text="↓">
      <formula>NOT(ISERROR(SEARCH("↓",H16)))</formula>
    </cfRule>
  </conditionalFormatting>
  <conditionalFormatting sqref="X16:X17 V16:V17 T16:T17 J16:J17 R16:R17 P16:P17 N16:N17 L16:L17 H16:H17">
    <cfRule type="containsText" dxfId="133" priority="17" operator="containsText" text="↗">
      <formula>NOT(ISERROR(SEARCH("↗",H16)))</formula>
    </cfRule>
    <cfRule type="containsText" dxfId="132" priority="18" operator="containsText" text="↘">
      <formula>NOT(ISERROR(SEARCH("↘",H16)))</formula>
    </cfRule>
  </conditionalFormatting>
  <conditionalFormatting sqref="L16:L17">
    <cfRule type="colorScale" priority="16">
      <colorScale>
        <cfvo type="min"/>
        <cfvo type="percentile" val="50"/>
        <cfvo type="max"/>
        <color rgb="FFF8696B"/>
        <color rgb="FFFFEB84"/>
        <color rgb="FF63BE7B"/>
      </colorScale>
    </cfRule>
  </conditionalFormatting>
  <conditionalFormatting sqref="N16:N17">
    <cfRule type="colorScale" priority="15">
      <colorScale>
        <cfvo type="min"/>
        <cfvo type="percentile" val="50"/>
        <cfvo type="max"/>
        <color rgb="FFF8696B"/>
        <color rgb="FFFFEB84"/>
        <color rgb="FF63BE7B"/>
      </colorScale>
    </cfRule>
  </conditionalFormatting>
  <conditionalFormatting sqref="P16:P17">
    <cfRule type="colorScale" priority="14">
      <colorScale>
        <cfvo type="min"/>
        <cfvo type="percentile" val="50"/>
        <cfvo type="max"/>
        <color rgb="FFF8696B"/>
        <color rgb="FFFFEB84"/>
        <color rgb="FF63BE7B"/>
      </colorScale>
    </cfRule>
  </conditionalFormatting>
  <conditionalFormatting sqref="R16:R17">
    <cfRule type="colorScale" priority="13">
      <colorScale>
        <cfvo type="min"/>
        <cfvo type="percentile" val="50"/>
        <cfvo type="max"/>
        <color rgb="FFF8696B"/>
        <color rgb="FFFFEB84"/>
        <color rgb="FF63BE7B"/>
      </colorScale>
    </cfRule>
  </conditionalFormatting>
  <conditionalFormatting sqref="T16:T17">
    <cfRule type="colorScale" priority="12">
      <colorScale>
        <cfvo type="min"/>
        <cfvo type="percentile" val="50"/>
        <cfvo type="max"/>
        <color rgb="FFF8696B"/>
        <color rgb="FFFFEB84"/>
        <color rgb="FF63BE7B"/>
      </colorScale>
    </cfRule>
  </conditionalFormatting>
  <conditionalFormatting sqref="V16:V17">
    <cfRule type="colorScale" priority="11">
      <colorScale>
        <cfvo type="min"/>
        <cfvo type="percentile" val="50"/>
        <cfvo type="max"/>
        <color rgb="FFF8696B"/>
        <color rgb="FFFFEB84"/>
        <color rgb="FF63BE7B"/>
      </colorScale>
    </cfRule>
  </conditionalFormatting>
  <conditionalFormatting sqref="X16:X17">
    <cfRule type="colorScale" priority="10">
      <colorScale>
        <cfvo type="min"/>
        <cfvo type="percentile" val="50"/>
        <cfvo type="max"/>
        <color rgb="FFF8696B"/>
        <color rgb="FFFFEB84"/>
        <color rgb="FF63BE7B"/>
      </colorScale>
    </cfRule>
  </conditionalFormatting>
  <conditionalFormatting sqref="J16:J17">
    <cfRule type="colorScale" priority="9">
      <colorScale>
        <cfvo type="min"/>
        <cfvo type="percentile" val="50"/>
        <cfvo type="max"/>
        <color rgb="FFF8696B"/>
        <color rgb="FFFFEB84"/>
        <color rgb="FF63BE7B"/>
      </colorScale>
    </cfRule>
  </conditionalFormatting>
  <conditionalFormatting sqref="AB16:AB17 Z16:Z17">
    <cfRule type="containsText" dxfId="131" priority="7" operator="containsText" text="↑">
      <formula>NOT(ISERROR(SEARCH("↑",Z16)))</formula>
    </cfRule>
    <cfRule type="containsText" dxfId="130" priority="8" operator="containsText" text="↓">
      <formula>NOT(ISERROR(SEARCH("↓",Z16)))</formula>
    </cfRule>
  </conditionalFormatting>
  <conditionalFormatting sqref="AB16:AB17 Z16:Z17">
    <cfRule type="containsText" dxfId="129" priority="4" operator="containsText" text="↗">
      <formula>NOT(ISERROR(SEARCH("↗",Z16)))</formula>
    </cfRule>
    <cfRule type="containsText" dxfId="128" priority="5" operator="containsText" text="↘">
      <formula>NOT(ISERROR(SEARCH("↘",Z16)))</formula>
    </cfRule>
  </conditionalFormatting>
  <conditionalFormatting sqref="Z16:Z17">
    <cfRule type="colorScale" priority="3">
      <colorScale>
        <cfvo type="min"/>
        <cfvo type="percentile" val="50"/>
        <cfvo type="max"/>
        <color rgb="FFF8696B"/>
        <color rgb="FFFFEB84"/>
        <color rgb="FF63BE7B"/>
      </colorScale>
    </cfRule>
  </conditionalFormatting>
  <conditionalFormatting sqref="AB16:AB17">
    <cfRule type="colorScale" priority="2">
      <colorScale>
        <cfvo type="min"/>
        <cfvo type="percentile" val="50"/>
        <cfvo type="max"/>
        <color rgb="FFF8696B"/>
        <color rgb="FFFFEB84"/>
        <color rgb="FF63BE7B"/>
      </colorScale>
    </cfRule>
  </conditionalFormatting>
  <conditionalFormatting sqref="H12:H15 H18:H26">
    <cfRule type="colorScale" priority="136">
      <colorScale>
        <cfvo type="min"/>
        <cfvo type="percentile" val="50"/>
        <cfvo type="max"/>
        <color rgb="FFF8696B"/>
        <color rgb="FFFFEB84"/>
        <color rgb="FF63BE7B"/>
      </colorScale>
    </cfRule>
  </conditionalFormatting>
  <conditionalFormatting sqref="L12:L15 L18:L26">
    <cfRule type="colorScale" priority="147">
      <colorScale>
        <cfvo type="min"/>
        <cfvo type="percentile" val="50"/>
        <cfvo type="max"/>
        <color rgb="FFF8696B"/>
        <color rgb="FFFFEB84"/>
        <color rgb="FF63BE7B"/>
      </colorScale>
    </cfRule>
  </conditionalFormatting>
  <conditionalFormatting sqref="N12:N15 N18:N26">
    <cfRule type="colorScale" priority="150">
      <colorScale>
        <cfvo type="min"/>
        <cfvo type="percentile" val="50"/>
        <cfvo type="max"/>
        <color rgb="FFF8696B"/>
        <color rgb="FFFFEB84"/>
        <color rgb="FF63BE7B"/>
      </colorScale>
    </cfRule>
  </conditionalFormatting>
  <conditionalFormatting sqref="P12:P15 P18:P26">
    <cfRule type="colorScale" priority="153">
      <colorScale>
        <cfvo type="min"/>
        <cfvo type="percentile" val="50"/>
        <cfvo type="max"/>
        <color rgb="FFF8696B"/>
        <color rgb="FFFFEB84"/>
        <color rgb="FF63BE7B"/>
      </colorScale>
    </cfRule>
  </conditionalFormatting>
  <conditionalFormatting sqref="R12:R15 R18:R26">
    <cfRule type="colorScale" priority="156">
      <colorScale>
        <cfvo type="min"/>
        <cfvo type="percentile" val="50"/>
        <cfvo type="max"/>
        <color rgb="FFF8696B"/>
        <color rgb="FFFFEB84"/>
        <color rgb="FF63BE7B"/>
      </colorScale>
    </cfRule>
  </conditionalFormatting>
  <conditionalFormatting sqref="T11:T15 T18:T26">
    <cfRule type="colorScale" priority="159">
      <colorScale>
        <cfvo type="min"/>
        <cfvo type="percentile" val="50"/>
        <cfvo type="max"/>
        <color rgb="FFF8696B"/>
        <color rgb="FFFFEB84"/>
        <color rgb="FF63BE7B"/>
      </colorScale>
    </cfRule>
  </conditionalFormatting>
  <conditionalFormatting sqref="V11:V15 V18:V26">
    <cfRule type="colorScale" priority="162">
      <colorScale>
        <cfvo type="min"/>
        <cfvo type="percentile" val="50"/>
        <cfvo type="max"/>
        <color rgb="FFF8696B"/>
        <color rgb="FFFFEB84"/>
        <color rgb="FF63BE7B"/>
      </colorScale>
    </cfRule>
  </conditionalFormatting>
  <conditionalFormatting sqref="X11:X15 X18:X26">
    <cfRule type="colorScale" priority="165">
      <colorScale>
        <cfvo type="min"/>
        <cfvo type="percentile" val="50"/>
        <cfvo type="max"/>
        <color rgb="FFF8696B"/>
        <color rgb="FFFFEB84"/>
        <color rgb="FF63BE7B"/>
      </colorScale>
    </cfRule>
  </conditionalFormatting>
  <conditionalFormatting sqref="J12:J15 J18:J26">
    <cfRule type="colorScale" priority="168">
      <colorScale>
        <cfvo type="min"/>
        <cfvo type="percentile" val="50"/>
        <cfvo type="max"/>
        <color rgb="FFF8696B"/>
        <color rgb="FFFFEB84"/>
        <color rgb="FF63BE7B"/>
      </colorScale>
    </cfRule>
  </conditionalFormatting>
  <conditionalFormatting sqref="Z11:Z15 Z18:Z26">
    <cfRule type="colorScale" priority="173">
      <colorScale>
        <cfvo type="min"/>
        <cfvo type="percentile" val="50"/>
        <cfvo type="max"/>
        <color rgb="FFF8696B"/>
        <color rgb="FFFFEB84"/>
        <color rgb="FF63BE7B"/>
      </colorScale>
    </cfRule>
  </conditionalFormatting>
  <conditionalFormatting sqref="AB11:AB15 AB18:AB26">
    <cfRule type="colorScale" priority="176">
      <colorScale>
        <cfvo type="min"/>
        <cfvo type="percentile" val="50"/>
        <cfvo type="max"/>
        <color rgb="FFF8696B"/>
        <color rgb="FFFFEB84"/>
        <color rgb="FF63BE7B"/>
      </colorScale>
    </cfRule>
  </conditionalFormatting>
  <conditionalFormatting sqref="Q5:T5">
    <cfRule type="cellIs" dxfId="127" priority="1" operator="equal">
      <formula>120</formula>
    </cfRule>
  </conditionalFormatting>
  <pageMargins left="0.7" right="0.7" top="0.75" bottom="0.75" header="0.3" footer="0.3"/>
  <pageSetup paperSize="8" scale="6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32" operator="containsText" id="{BD0AA0CE-CBA6-46E4-AD2A-8485221381BF}">
            <xm:f>NOT(ISERROR(SEARCH("-",H11)))</xm:f>
            <xm:f>"-"</xm:f>
            <x14:dxf>
              <font>
                <color rgb="FF9C6500"/>
              </font>
              <fill>
                <patternFill>
                  <bgColor rgb="FFFFEB9C"/>
                </patternFill>
              </fill>
            </x14:dxf>
          </x14:cfRule>
          <xm:sqref>H12:H15 L12:L15 N12:N15 P12:P15 R12:R15 J12:J15 T11:T15 V11:V15 X11:X15 X18:X19 V18:V19 T18:T19 J18:J19 R18:R19 P18:P19 N18:N19 L18:L19 H18:H26</xm:sqref>
        </x14:conditionalFormatting>
        <x14:conditionalFormatting xmlns:xm="http://schemas.microsoft.com/office/excel/2006/main">
          <x14:cfRule type="containsText" priority="90" operator="containsText" id="{3E69F00B-3405-4068-9BC2-AD9F69059004}">
            <xm:f>NOT(ISERROR(SEARCH("-",X20)))</xm:f>
            <xm:f>"-"</xm:f>
            <x14:dxf>
              <font>
                <color rgb="FF9C6500"/>
              </font>
              <fill>
                <patternFill>
                  <bgColor rgb="FFFFEB9C"/>
                </patternFill>
              </fill>
            </x14:dxf>
          </x14:cfRule>
          <xm:sqref>X20:X26</xm:sqref>
        </x14:conditionalFormatting>
        <x14:conditionalFormatting xmlns:xm="http://schemas.microsoft.com/office/excel/2006/main">
          <x14:cfRule type="containsText" priority="126" operator="containsText" id="{5D7F194E-C392-49B4-859E-1F2FD8911BDA}">
            <xm:f>NOT(ISERROR(SEARCH("-",L20)))</xm:f>
            <xm:f>"-"</xm:f>
            <x14:dxf>
              <font>
                <color rgb="FF9C6500"/>
              </font>
              <fill>
                <patternFill>
                  <bgColor rgb="FFFFEB9C"/>
                </patternFill>
              </fill>
            </x14:dxf>
          </x14:cfRule>
          <xm:sqref>L20:L26</xm:sqref>
        </x14:conditionalFormatting>
        <x14:conditionalFormatting xmlns:xm="http://schemas.microsoft.com/office/excel/2006/main">
          <x14:cfRule type="containsText" priority="120" operator="containsText" id="{B6F231F6-A24B-48F2-AF14-C0B0648FCA28}">
            <xm:f>NOT(ISERROR(SEARCH("-",N20)))</xm:f>
            <xm:f>"-"</xm:f>
            <x14:dxf>
              <font>
                <color rgb="FF9C6500"/>
              </font>
              <fill>
                <patternFill>
                  <bgColor rgb="FFFFEB9C"/>
                </patternFill>
              </fill>
            </x14:dxf>
          </x14:cfRule>
          <xm:sqref>N20:N26</xm:sqref>
        </x14:conditionalFormatting>
        <x14:conditionalFormatting xmlns:xm="http://schemas.microsoft.com/office/excel/2006/main">
          <x14:cfRule type="containsText" priority="114" operator="containsText" id="{99EFB075-0A0B-409F-832C-86EC1DAFDB69}">
            <xm:f>NOT(ISERROR(SEARCH("-",P20)))</xm:f>
            <xm:f>"-"</xm:f>
            <x14:dxf>
              <font>
                <color rgb="FF9C6500"/>
              </font>
              <fill>
                <patternFill>
                  <bgColor rgb="FFFFEB9C"/>
                </patternFill>
              </fill>
            </x14:dxf>
          </x14:cfRule>
          <xm:sqref>P20:P26</xm:sqref>
        </x14:conditionalFormatting>
        <x14:conditionalFormatting xmlns:xm="http://schemas.microsoft.com/office/excel/2006/main">
          <x14:cfRule type="containsText" priority="108" operator="containsText" id="{79A9FF73-D075-4D9A-A594-66485A197982}">
            <xm:f>NOT(ISERROR(SEARCH("-",R20)))</xm:f>
            <xm:f>"-"</xm:f>
            <x14:dxf>
              <font>
                <color rgb="FF9C6500"/>
              </font>
              <fill>
                <patternFill>
                  <bgColor rgb="FFFFEB9C"/>
                </patternFill>
              </fill>
            </x14:dxf>
          </x14:cfRule>
          <xm:sqref>R20:R26</xm:sqref>
        </x14:conditionalFormatting>
        <x14:conditionalFormatting xmlns:xm="http://schemas.microsoft.com/office/excel/2006/main">
          <x14:cfRule type="containsText" priority="102" operator="containsText" id="{B7A2A82D-90BF-4B71-B522-3B0FC0C11F60}">
            <xm:f>NOT(ISERROR(SEARCH("-",T20)))</xm:f>
            <xm:f>"-"</xm:f>
            <x14:dxf>
              <font>
                <color rgb="FF9C6500"/>
              </font>
              <fill>
                <patternFill>
                  <bgColor rgb="FFFFEB9C"/>
                </patternFill>
              </fill>
            </x14:dxf>
          </x14:cfRule>
          <xm:sqref>T20:T26</xm:sqref>
        </x14:conditionalFormatting>
        <x14:conditionalFormatting xmlns:xm="http://schemas.microsoft.com/office/excel/2006/main">
          <x14:cfRule type="containsText" priority="96" operator="containsText" id="{3571FEA9-BD27-425A-82A6-FD7FC55AC08C}">
            <xm:f>NOT(ISERROR(SEARCH("-",V20)))</xm:f>
            <xm:f>"-"</xm:f>
            <x14:dxf>
              <font>
                <color rgb="FF9C6500"/>
              </font>
              <fill>
                <patternFill>
                  <bgColor rgb="FFFFEB9C"/>
                </patternFill>
              </fill>
            </x14:dxf>
          </x14:cfRule>
          <xm:sqref>V20:V26</xm:sqref>
        </x14:conditionalFormatting>
        <x14:conditionalFormatting xmlns:xm="http://schemas.microsoft.com/office/excel/2006/main">
          <x14:cfRule type="containsText" priority="84" operator="containsText" id="{679E534A-3CAC-4836-86B3-9E6439CDAF62}">
            <xm:f>NOT(ISERROR(SEARCH("-",J20)))</xm:f>
            <xm:f>"-"</xm:f>
            <x14:dxf>
              <font>
                <color rgb="FF9C6500"/>
              </font>
              <fill>
                <patternFill>
                  <bgColor rgb="FFFFEB9C"/>
                </patternFill>
              </fill>
            </x14:dxf>
          </x14:cfRule>
          <xm:sqref>J20:J26</xm:sqref>
        </x14:conditionalFormatting>
        <x14:conditionalFormatting xmlns:xm="http://schemas.microsoft.com/office/excel/2006/main">
          <x14:cfRule type="containsText" priority="79" operator="containsText" id="{857A4815-22C5-4CF8-AD32-0444769CD92C}">
            <xm:f>NOT(ISERROR(SEARCH("-",Z11)))</xm:f>
            <xm:f>"-"</xm:f>
            <x14:dxf>
              <font>
                <color rgb="FF9C6500"/>
              </font>
              <fill>
                <patternFill>
                  <bgColor rgb="FFFFEB9C"/>
                </patternFill>
              </fill>
            </x14:dxf>
          </x14:cfRule>
          <xm:sqref>Z11:Z15 AB11:AB15 AB18:AB19 Z18:Z19</xm:sqref>
        </x14:conditionalFormatting>
        <x14:conditionalFormatting xmlns:xm="http://schemas.microsoft.com/office/excel/2006/main">
          <x14:cfRule type="containsText" priority="73" operator="containsText" id="{08ABDA32-12A3-4908-A224-E7173CFB5AFB}">
            <xm:f>NOT(ISERROR(SEARCH("-",Z20)))</xm:f>
            <xm:f>"-"</xm:f>
            <x14:dxf>
              <font>
                <color rgb="FF9C6500"/>
              </font>
              <fill>
                <patternFill>
                  <bgColor rgb="FFFFEB9C"/>
                </patternFill>
              </fill>
            </x14:dxf>
          </x14:cfRule>
          <xm:sqref>Z20:Z26</xm:sqref>
        </x14:conditionalFormatting>
        <x14:conditionalFormatting xmlns:xm="http://schemas.microsoft.com/office/excel/2006/main">
          <x14:cfRule type="containsText" priority="67" operator="containsText" id="{185B164F-FD73-4010-A2BC-EEE84D3686D0}">
            <xm:f>NOT(ISERROR(SEARCH("-",AB20)))</xm:f>
            <xm:f>"-"</xm:f>
            <x14:dxf>
              <font>
                <color rgb="FF9C6500"/>
              </font>
              <fill>
                <patternFill>
                  <bgColor rgb="FFFFEB9C"/>
                </patternFill>
              </fill>
            </x14:dxf>
          </x14:cfRule>
          <xm:sqref>AB20:AB26</xm:sqref>
        </x14:conditionalFormatting>
        <x14:conditionalFormatting xmlns:xm="http://schemas.microsoft.com/office/excel/2006/main">
          <x14:cfRule type="containsText" priority="55" operator="containsText" id="{5982BF96-60E0-42EB-B4FB-50E1E9323A52}">
            <xm:f>NOT(ISERROR(SEARCH("-",H11)))</xm:f>
            <xm:f>"-"</xm:f>
            <x14:dxf>
              <font>
                <color rgb="FF9C6500"/>
              </font>
              <fill>
                <patternFill>
                  <bgColor rgb="FFFFEB9C"/>
                </patternFill>
              </fill>
            </x14:dxf>
          </x14:cfRule>
          <xm:sqref>H11</xm:sqref>
        </x14:conditionalFormatting>
        <x14:conditionalFormatting xmlns:xm="http://schemas.microsoft.com/office/excel/2006/main">
          <x14:cfRule type="containsText" priority="50" operator="containsText" id="{DFFD4BBC-4A22-4CC7-9811-3303AE1265F3}">
            <xm:f>NOT(ISERROR(SEARCH("-",J11)))</xm:f>
            <xm:f>"-"</xm:f>
            <x14:dxf>
              <font>
                <color rgb="FF9C6500"/>
              </font>
              <fill>
                <patternFill>
                  <bgColor rgb="FFFFEB9C"/>
                </patternFill>
              </fill>
            </x14:dxf>
          </x14:cfRule>
          <xm:sqref>J11</xm:sqref>
        </x14:conditionalFormatting>
        <x14:conditionalFormatting xmlns:xm="http://schemas.microsoft.com/office/excel/2006/main">
          <x14:cfRule type="containsText" priority="44" operator="containsText" id="{ACFCABB3-9BD5-48E3-A5F6-6DBC6ABF6FF9}">
            <xm:f>NOT(ISERROR(SEARCH("-",L11)))</xm:f>
            <xm:f>"-"</xm:f>
            <x14:dxf>
              <font>
                <color rgb="FF9C6500"/>
              </font>
              <fill>
                <patternFill>
                  <bgColor rgb="FFFFEB9C"/>
                </patternFill>
              </fill>
            </x14:dxf>
          </x14:cfRule>
          <xm:sqref>L11</xm:sqref>
        </x14:conditionalFormatting>
        <x14:conditionalFormatting xmlns:xm="http://schemas.microsoft.com/office/excel/2006/main">
          <x14:cfRule type="containsText" priority="38" operator="containsText" id="{D0B25B53-4928-4D89-9231-2EB06538DF03}">
            <xm:f>NOT(ISERROR(SEARCH("-",N11)))</xm:f>
            <xm:f>"-"</xm:f>
            <x14:dxf>
              <font>
                <color rgb="FF9C6500"/>
              </font>
              <fill>
                <patternFill>
                  <bgColor rgb="FFFFEB9C"/>
                </patternFill>
              </fill>
            </x14:dxf>
          </x14:cfRule>
          <xm:sqref>N11</xm:sqref>
        </x14:conditionalFormatting>
        <x14:conditionalFormatting xmlns:xm="http://schemas.microsoft.com/office/excel/2006/main">
          <x14:cfRule type="containsText" priority="32" operator="containsText" id="{847F07FE-E6BB-4BBB-8DD3-1B365D882B87}">
            <xm:f>NOT(ISERROR(SEARCH("-",P11)))</xm:f>
            <xm:f>"-"</xm:f>
            <x14:dxf>
              <font>
                <color rgb="FF9C6500"/>
              </font>
              <fill>
                <patternFill>
                  <bgColor rgb="FFFFEB9C"/>
                </patternFill>
              </fill>
            </x14:dxf>
          </x14:cfRule>
          <xm:sqref>P11</xm:sqref>
        </x14:conditionalFormatting>
        <x14:conditionalFormatting xmlns:xm="http://schemas.microsoft.com/office/excel/2006/main">
          <x14:cfRule type="containsText" priority="26" operator="containsText" id="{30C6CE34-4CD5-423B-B518-8A4357EF6A75}">
            <xm:f>NOT(ISERROR(SEARCH("-",R11)))</xm:f>
            <xm:f>"-"</xm:f>
            <x14:dxf>
              <font>
                <color rgb="FF9C6500"/>
              </font>
              <fill>
                <patternFill>
                  <bgColor rgb="FFFFEB9C"/>
                </patternFill>
              </fill>
            </x14:dxf>
          </x14:cfRule>
          <xm:sqref>R11</xm:sqref>
        </x14:conditionalFormatting>
        <x14:conditionalFormatting xmlns:xm="http://schemas.microsoft.com/office/excel/2006/main">
          <x14:cfRule type="containsText" priority="19" operator="containsText" id="{91A3C78B-C43E-4760-A6DD-9A4DDFEEF509}">
            <xm:f>NOT(ISERROR(SEARCH("-",H16)))</xm:f>
            <xm:f>"-"</xm:f>
            <x14:dxf>
              <font>
                <color rgb="FF9C6500"/>
              </font>
              <fill>
                <patternFill>
                  <bgColor rgb="FFFFEB9C"/>
                </patternFill>
              </fill>
            </x14:dxf>
          </x14:cfRule>
          <xm:sqref>X16:X17 V16:V17 T16:T17 J16:J17 R16:R17 P16:P17 N16:N17 L16:L17 H16:H17</xm:sqref>
        </x14:conditionalFormatting>
        <x14:conditionalFormatting xmlns:xm="http://schemas.microsoft.com/office/excel/2006/main">
          <x14:cfRule type="containsText" priority="6" operator="containsText" id="{1BE8264A-30BE-40D4-AD91-F83DA9CB78FA}">
            <xm:f>NOT(ISERROR(SEARCH("-",Z16)))</xm:f>
            <xm:f>"-"</xm:f>
            <x14:dxf>
              <font>
                <color rgb="FF9C6500"/>
              </font>
              <fill>
                <patternFill>
                  <bgColor rgb="FFFFEB9C"/>
                </patternFill>
              </fill>
            </x14:dxf>
          </x14:cfRule>
          <xm:sqref>AB16:AB17 Z16:Z17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LIST!$B$2:$B$21</xm:f>
          </x14:formula1>
          <xm:sqref>B33:B75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
  <sheetViews>
    <sheetView showGridLines="0" view="pageBreakPreview" zoomScaleNormal="40" zoomScaleSheetLayoutView="100" zoomScalePageLayoutView="25" workbookViewId="0"/>
  </sheetViews>
  <sheetFormatPr defaultColWidth="8.75" defaultRowHeight="18.75" x14ac:dyDescent="0.4"/>
  <sheetData>
    <row r="1" spans="1:15" x14ac:dyDescent="0.4">
      <c r="A1" s="34"/>
      <c r="B1" s="34"/>
      <c r="C1" s="34"/>
      <c r="D1" s="34"/>
      <c r="E1" s="34"/>
      <c r="F1" s="34"/>
      <c r="G1" s="34"/>
      <c r="H1" s="34"/>
      <c r="I1" s="34"/>
      <c r="J1" s="34"/>
      <c r="K1" s="38"/>
      <c r="L1" s="39" t="s">
        <v>54</v>
      </c>
      <c r="M1" s="106">
        <f ca="1">NOW()</f>
        <v>44217.546089467593</v>
      </c>
      <c r="N1" s="106"/>
      <c r="O1" s="106"/>
    </row>
    <row r="2" spans="1:15" x14ac:dyDescent="0.4">
      <c r="A2" s="34"/>
      <c r="B2" s="34"/>
      <c r="C2" s="34"/>
      <c r="D2" s="34"/>
      <c r="E2" s="34"/>
      <c r="F2" s="34"/>
      <c r="G2" s="34"/>
      <c r="H2" s="34"/>
      <c r="I2" s="34"/>
      <c r="J2" s="34"/>
      <c r="K2" s="34"/>
      <c r="L2" s="34"/>
      <c r="M2" s="34"/>
      <c r="N2" s="34"/>
      <c r="O2" s="34"/>
    </row>
  </sheetData>
  <sheetProtection sheet="1" objects="1" scenarios="1"/>
  <mergeCells count="1">
    <mergeCell ref="M1:O1"/>
  </mergeCells>
  <phoneticPr fontId="2"/>
  <pageMargins left="0.7" right="0.7" top="0.75" bottom="0.75" header="0.3" footer="0.3"/>
  <pageSetup paperSize="8" scale="55"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77"/>
  <sheetViews>
    <sheetView showGridLines="0" view="pageBreakPreview" zoomScale="60" zoomScaleNormal="65" zoomScalePageLayoutView="10" workbookViewId="0"/>
  </sheetViews>
  <sheetFormatPr defaultColWidth="8.75" defaultRowHeight="18.75" x14ac:dyDescent="0.4"/>
  <cols>
    <col min="1" max="1" width="5.5" bestFit="1" customWidth="1"/>
    <col min="2" max="2" width="5.5" customWidth="1"/>
    <col min="3" max="3" width="54.25" customWidth="1"/>
    <col min="4" max="15" width="11.75" customWidth="1"/>
  </cols>
  <sheetData>
    <row r="1" spans="1:15" x14ac:dyDescent="0.4">
      <c r="A1" s="34"/>
      <c r="B1" s="34"/>
      <c r="C1" s="34"/>
      <c r="D1" s="34"/>
      <c r="E1" s="34"/>
      <c r="F1" s="34"/>
      <c r="G1" s="34"/>
      <c r="H1" s="34"/>
      <c r="I1" s="34"/>
      <c r="J1" s="34"/>
      <c r="K1" s="38"/>
      <c r="L1" s="39" t="s">
        <v>54</v>
      </c>
      <c r="M1" s="106">
        <f ca="1">NOW()</f>
        <v>44217.546089467593</v>
      </c>
      <c r="N1" s="106"/>
      <c r="O1" s="106"/>
    </row>
    <row r="2" spans="1:15" x14ac:dyDescent="0.4">
      <c r="A2" s="34"/>
      <c r="B2" s="34"/>
      <c r="C2" s="34"/>
      <c r="D2" s="34"/>
      <c r="E2" s="34"/>
      <c r="F2" s="34"/>
      <c r="G2" s="34"/>
      <c r="H2" s="34"/>
      <c r="I2" s="34"/>
      <c r="J2" s="34"/>
      <c r="K2" s="34"/>
      <c r="L2" s="34"/>
      <c r="M2" s="34"/>
      <c r="N2" s="34"/>
      <c r="O2" s="34"/>
    </row>
    <row r="3" spans="1:15" x14ac:dyDescent="0.4">
      <c r="A3" s="109" t="s">
        <v>15</v>
      </c>
      <c r="B3" s="109"/>
      <c r="C3" s="40" t="str">
        <f>IF(TOP!K5="","",TOP!K5)</f>
        <v>サンプル3回</v>
      </c>
      <c r="D3" s="40" t="s">
        <v>33</v>
      </c>
      <c r="E3" s="40" t="s">
        <v>43</v>
      </c>
      <c r="F3" s="40" t="s">
        <v>44</v>
      </c>
      <c r="G3" s="40" t="s">
        <v>45</v>
      </c>
      <c r="H3" s="40" t="s">
        <v>46</v>
      </c>
      <c r="I3" s="40" t="s">
        <v>47</v>
      </c>
      <c r="J3" s="40" t="s">
        <v>48</v>
      </c>
      <c r="K3" s="40" t="s">
        <v>49</v>
      </c>
      <c r="L3" s="40" t="s">
        <v>50</v>
      </c>
      <c r="M3" s="40" t="s">
        <v>51</v>
      </c>
      <c r="N3" s="40" t="s">
        <v>52</v>
      </c>
      <c r="O3" s="40" t="s">
        <v>53</v>
      </c>
    </row>
    <row r="4" spans="1:15" x14ac:dyDescent="0.4">
      <c r="A4" s="109" t="s">
        <v>3</v>
      </c>
      <c r="B4" s="109"/>
      <c r="C4" s="40">
        <f ca="1">TOP!Y6</f>
        <v>34</v>
      </c>
      <c r="D4" s="9">
        <v>43799</v>
      </c>
      <c r="E4" s="9">
        <v>43824</v>
      </c>
      <c r="F4" s="9">
        <v>43860</v>
      </c>
      <c r="G4" s="9"/>
      <c r="H4" s="9"/>
      <c r="I4" s="9"/>
      <c r="J4" s="9"/>
      <c r="K4" s="9"/>
      <c r="L4" s="9"/>
      <c r="M4" s="9"/>
      <c r="N4" s="9"/>
      <c r="O4" s="9"/>
    </row>
    <row r="5" spans="1:15" x14ac:dyDescent="0.4">
      <c r="A5" s="109" t="s">
        <v>42</v>
      </c>
      <c r="B5" s="109"/>
      <c r="C5" s="109"/>
      <c r="D5" s="74" t="s">
        <v>392</v>
      </c>
      <c r="E5" s="74" t="s">
        <v>392</v>
      </c>
      <c r="F5" s="74" t="s">
        <v>392</v>
      </c>
      <c r="G5" s="74"/>
      <c r="H5" s="74"/>
      <c r="I5" s="70"/>
      <c r="J5" s="70"/>
      <c r="K5" s="70"/>
      <c r="L5" s="70"/>
      <c r="M5" s="70"/>
      <c r="N5" s="70"/>
      <c r="O5" s="70"/>
    </row>
    <row r="6" spans="1:15" ht="45" customHeight="1" x14ac:dyDescent="0.4">
      <c r="A6" s="41">
        <v>1</v>
      </c>
      <c r="B6" s="110" t="s">
        <v>16</v>
      </c>
      <c r="C6" s="111"/>
      <c r="D6" s="42">
        <v>4</v>
      </c>
      <c r="E6" s="16">
        <v>4</v>
      </c>
      <c r="F6" s="16">
        <v>4</v>
      </c>
      <c r="G6" s="16"/>
      <c r="H6" s="16"/>
      <c r="I6" s="16"/>
      <c r="J6" s="16"/>
      <c r="K6" s="16"/>
      <c r="L6" s="16"/>
      <c r="M6" s="16"/>
      <c r="N6" s="16"/>
      <c r="O6" s="16"/>
    </row>
    <row r="7" spans="1:15" ht="45" customHeight="1" x14ac:dyDescent="0.4">
      <c r="A7" s="41">
        <v>2</v>
      </c>
      <c r="B7" s="108" t="s">
        <v>17</v>
      </c>
      <c r="C7" s="108"/>
      <c r="D7" s="16">
        <v>1</v>
      </c>
      <c r="E7" s="16">
        <v>1</v>
      </c>
      <c r="F7" s="16">
        <v>1</v>
      </c>
      <c r="G7" s="16"/>
      <c r="H7" s="16"/>
      <c r="I7" s="16"/>
      <c r="J7" s="16"/>
      <c r="K7" s="16"/>
      <c r="L7" s="16"/>
      <c r="M7" s="16"/>
      <c r="N7" s="16"/>
      <c r="O7" s="16"/>
    </row>
    <row r="8" spans="1:15" ht="45" customHeight="1" x14ac:dyDescent="0.4">
      <c r="A8" s="41">
        <v>3</v>
      </c>
      <c r="B8" s="108" t="s">
        <v>34</v>
      </c>
      <c r="C8" s="108"/>
      <c r="D8" s="16">
        <v>3</v>
      </c>
      <c r="E8" s="16">
        <v>3</v>
      </c>
      <c r="F8" s="16">
        <v>3</v>
      </c>
      <c r="G8" s="16"/>
      <c r="H8" s="16"/>
      <c r="I8" s="16"/>
      <c r="J8" s="16"/>
      <c r="K8" s="16"/>
      <c r="L8" s="16"/>
      <c r="M8" s="16"/>
      <c r="N8" s="16"/>
      <c r="O8" s="16"/>
    </row>
    <row r="9" spans="1:15" ht="45" customHeight="1" x14ac:dyDescent="0.4">
      <c r="A9" s="41">
        <v>4</v>
      </c>
      <c r="B9" s="108" t="s">
        <v>19</v>
      </c>
      <c r="C9" s="108"/>
      <c r="D9" s="16">
        <v>2</v>
      </c>
      <c r="E9" s="16">
        <v>2</v>
      </c>
      <c r="F9" s="16">
        <v>3</v>
      </c>
      <c r="G9" s="16"/>
      <c r="H9" s="16"/>
      <c r="I9" s="16"/>
      <c r="J9" s="16"/>
      <c r="K9" s="16"/>
      <c r="L9" s="16"/>
      <c r="M9" s="16"/>
      <c r="N9" s="16"/>
      <c r="O9" s="16"/>
    </row>
    <row r="10" spans="1:15" ht="45" customHeight="1" x14ac:dyDescent="0.4">
      <c r="A10" s="41">
        <v>5</v>
      </c>
      <c r="B10" s="108" t="s">
        <v>18</v>
      </c>
      <c r="C10" s="108"/>
      <c r="D10" s="16">
        <v>1</v>
      </c>
      <c r="E10" s="16">
        <v>2</v>
      </c>
      <c r="F10" s="16">
        <v>2</v>
      </c>
      <c r="G10" s="16"/>
      <c r="H10" s="16"/>
      <c r="I10" s="16"/>
      <c r="J10" s="16"/>
      <c r="K10" s="16"/>
      <c r="L10" s="16"/>
      <c r="M10" s="16"/>
      <c r="N10" s="16"/>
      <c r="O10" s="16"/>
    </row>
    <row r="11" spans="1:15" ht="45" customHeight="1" x14ac:dyDescent="0.4">
      <c r="A11" s="41">
        <v>6</v>
      </c>
      <c r="B11" s="108" t="s">
        <v>20</v>
      </c>
      <c r="C11" s="108"/>
      <c r="D11" s="16">
        <v>2</v>
      </c>
      <c r="E11" s="16">
        <v>3</v>
      </c>
      <c r="F11" s="16">
        <v>3</v>
      </c>
      <c r="G11" s="16"/>
      <c r="H11" s="16"/>
      <c r="I11" s="16"/>
      <c r="J11" s="16"/>
      <c r="K11" s="16"/>
      <c r="L11" s="16"/>
      <c r="M11" s="16"/>
      <c r="N11" s="16"/>
      <c r="O11" s="16"/>
    </row>
    <row r="12" spans="1:15" ht="45" customHeight="1" x14ac:dyDescent="0.4">
      <c r="A12" s="41">
        <v>7</v>
      </c>
      <c r="B12" s="108" t="s">
        <v>21</v>
      </c>
      <c r="C12" s="108"/>
      <c r="D12" s="16">
        <v>2</v>
      </c>
      <c r="E12" s="16">
        <v>2</v>
      </c>
      <c r="F12" s="16">
        <v>2</v>
      </c>
      <c r="G12" s="16"/>
      <c r="H12" s="16"/>
      <c r="I12" s="16"/>
      <c r="J12" s="16"/>
      <c r="K12" s="16"/>
      <c r="L12" s="16"/>
      <c r="M12" s="16"/>
      <c r="N12" s="16"/>
      <c r="O12" s="16"/>
    </row>
    <row r="13" spans="1:15" ht="45" customHeight="1" x14ac:dyDescent="0.4">
      <c r="A13" s="41">
        <v>8</v>
      </c>
      <c r="B13" s="108" t="s">
        <v>35</v>
      </c>
      <c r="C13" s="108"/>
      <c r="D13" s="16">
        <v>1</v>
      </c>
      <c r="E13" s="16">
        <v>1</v>
      </c>
      <c r="F13" s="16">
        <v>2</v>
      </c>
      <c r="G13" s="16"/>
      <c r="H13" s="16"/>
      <c r="I13" s="16"/>
      <c r="J13" s="16"/>
      <c r="K13" s="16"/>
      <c r="L13" s="16"/>
      <c r="M13" s="16"/>
      <c r="N13" s="16"/>
      <c r="O13" s="16"/>
    </row>
    <row r="14" spans="1:15" ht="45" customHeight="1" x14ac:dyDescent="0.4">
      <c r="A14" s="41">
        <v>9</v>
      </c>
      <c r="B14" s="108" t="s">
        <v>22</v>
      </c>
      <c r="C14" s="108"/>
      <c r="D14" s="16">
        <v>2</v>
      </c>
      <c r="E14" s="16">
        <v>2</v>
      </c>
      <c r="F14" s="16">
        <v>3</v>
      </c>
      <c r="G14" s="16"/>
      <c r="H14" s="16"/>
      <c r="I14" s="16"/>
      <c r="J14" s="16"/>
      <c r="K14" s="16"/>
      <c r="L14" s="16"/>
      <c r="M14" s="16"/>
      <c r="N14" s="16"/>
      <c r="O14" s="16"/>
    </row>
    <row r="15" spans="1:15" ht="45" customHeight="1" x14ac:dyDescent="0.4">
      <c r="A15" s="41">
        <v>10</v>
      </c>
      <c r="B15" s="108" t="s">
        <v>36</v>
      </c>
      <c r="C15" s="108"/>
      <c r="D15" s="16">
        <v>1</v>
      </c>
      <c r="E15" s="16">
        <v>1</v>
      </c>
      <c r="F15" s="16">
        <v>2</v>
      </c>
      <c r="G15" s="16"/>
      <c r="H15" s="16"/>
      <c r="I15" s="16"/>
      <c r="J15" s="16"/>
      <c r="K15" s="16"/>
      <c r="L15" s="16"/>
      <c r="M15" s="16"/>
      <c r="N15" s="16"/>
      <c r="O15" s="16"/>
    </row>
    <row r="16" spans="1:15" ht="45" customHeight="1" x14ac:dyDescent="0.4">
      <c r="A16" s="41">
        <v>11</v>
      </c>
      <c r="B16" s="108" t="s">
        <v>37</v>
      </c>
      <c r="C16" s="108"/>
      <c r="D16" s="16">
        <v>1</v>
      </c>
      <c r="E16" s="16">
        <v>1</v>
      </c>
      <c r="F16" s="16">
        <v>2</v>
      </c>
      <c r="G16" s="16"/>
      <c r="H16" s="16"/>
      <c r="I16" s="16"/>
      <c r="J16" s="16"/>
      <c r="K16" s="16"/>
      <c r="L16" s="16"/>
      <c r="M16" s="16"/>
      <c r="N16" s="16"/>
      <c r="O16" s="16"/>
    </row>
    <row r="17" spans="1:15" ht="45" customHeight="1" x14ac:dyDescent="0.4">
      <c r="A17" s="41">
        <v>12</v>
      </c>
      <c r="B17" s="107" t="s">
        <v>38</v>
      </c>
      <c r="C17" s="107"/>
      <c r="D17" s="16">
        <v>4</v>
      </c>
      <c r="E17" s="16">
        <v>4</v>
      </c>
      <c r="F17" s="16">
        <v>3</v>
      </c>
      <c r="G17" s="16"/>
      <c r="H17" s="16"/>
      <c r="I17" s="16"/>
      <c r="J17" s="16"/>
      <c r="K17" s="16"/>
      <c r="L17" s="16"/>
      <c r="M17" s="16"/>
      <c r="N17" s="16"/>
      <c r="O17" s="16"/>
    </row>
    <row r="18" spans="1:15" ht="45" customHeight="1" x14ac:dyDescent="0.4">
      <c r="A18" s="41">
        <v>13</v>
      </c>
      <c r="B18" s="108" t="s">
        <v>39</v>
      </c>
      <c r="C18" s="108"/>
      <c r="D18" s="16">
        <v>2</v>
      </c>
      <c r="E18" s="16">
        <v>2</v>
      </c>
      <c r="F18" s="16">
        <v>3</v>
      </c>
      <c r="G18" s="16"/>
      <c r="H18" s="16"/>
      <c r="I18" s="16"/>
      <c r="J18" s="16"/>
      <c r="K18" s="16"/>
      <c r="L18" s="16"/>
      <c r="M18" s="16"/>
      <c r="N18" s="16"/>
      <c r="O18" s="16"/>
    </row>
    <row r="19" spans="1:15" ht="45" customHeight="1" x14ac:dyDescent="0.4">
      <c r="A19" s="41">
        <v>14</v>
      </c>
      <c r="B19" s="108" t="s">
        <v>40</v>
      </c>
      <c r="C19" s="108"/>
      <c r="D19" s="16">
        <v>2</v>
      </c>
      <c r="E19" s="16">
        <v>2</v>
      </c>
      <c r="F19" s="16">
        <v>3</v>
      </c>
      <c r="G19" s="16"/>
      <c r="H19" s="16"/>
      <c r="I19" s="16"/>
      <c r="J19" s="16"/>
      <c r="K19" s="16"/>
      <c r="L19" s="16"/>
      <c r="M19" s="16"/>
      <c r="N19" s="16"/>
      <c r="O19" s="16"/>
    </row>
    <row r="20" spans="1:15" ht="45" customHeight="1" x14ac:dyDescent="0.4">
      <c r="A20" s="41">
        <v>15</v>
      </c>
      <c r="B20" s="108" t="s">
        <v>41</v>
      </c>
      <c r="C20" s="108"/>
      <c r="D20" s="16">
        <v>3</v>
      </c>
      <c r="E20" s="16">
        <v>2</v>
      </c>
      <c r="F20" s="16">
        <v>2</v>
      </c>
      <c r="G20" s="16"/>
      <c r="H20" s="16"/>
      <c r="I20" s="16"/>
      <c r="J20" s="16"/>
      <c r="K20" s="16"/>
      <c r="L20" s="16"/>
      <c r="M20" s="16"/>
      <c r="N20" s="16"/>
      <c r="O20" s="16"/>
    </row>
    <row r="21" spans="1:15" ht="45" customHeight="1" x14ac:dyDescent="0.4">
      <c r="A21" s="41">
        <v>16</v>
      </c>
      <c r="B21" s="108" t="s">
        <v>23</v>
      </c>
      <c r="C21" s="108"/>
      <c r="D21" s="16">
        <v>1</v>
      </c>
      <c r="E21" s="16">
        <v>1</v>
      </c>
      <c r="F21" s="16">
        <v>2</v>
      </c>
      <c r="G21" s="16"/>
      <c r="H21" s="16"/>
      <c r="I21" s="16"/>
      <c r="J21" s="16"/>
      <c r="K21" s="16"/>
      <c r="L21" s="16"/>
      <c r="M21" s="16"/>
      <c r="N21" s="16"/>
      <c r="O21" s="16"/>
    </row>
    <row r="22" spans="1:15" ht="45" customHeight="1" x14ac:dyDescent="0.4">
      <c r="A22" s="41">
        <v>17</v>
      </c>
      <c r="B22" s="108" t="s">
        <v>24</v>
      </c>
      <c r="C22" s="108"/>
      <c r="D22" s="16">
        <v>1</v>
      </c>
      <c r="E22" s="16">
        <v>1</v>
      </c>
      <c r="F22" s="16">
        <v>2</v>
      </c>
      <c r="G22" s="16"/>
      <c r="H22" s="16"/>
      <c r="I22" s="16"/>
      <c r="J22" s="16"/>
      <c r="K22" s="16"/>
      <c r="L22" s="16"/>
      <c r="M22" s="16"/>
      <c r="N22" s="16"/>
      <c r="O22" s="16"/>
    </row>
    <row r="23" spans="1:15" ht="45" customHeight="1" x14ac:dyDescent="0.4">
      <c r="A23" s="41">
        <v>18</v>
      </c>
      <c r="B23" s="108" t="s">
        <v>25</v>
      </c>
      <c r="C23" s="108"/>
      <c r="D23" s="16">
        <v>1</v>
      </c>
      <c r="E23" s="16">
        <v>1</v>
      </c>
      <c r="F23" s="16">
        <v>2</v>
      </c>
      <c r="G23" s="16"/>
      <c r="H23" s="16"/>
      <c r="I23" s="16"/>
      <c r="J23" s="16"/>
      <c r="K23" s="16"/>
      <c r="L23" s="16"/>
      <c r="M23" s="16"/>
      <c r="N23" s="16"/>
      <c r="O23" s="16"/>
    </row>
    <row r="24" spans="1:15" ht="45" customHeight="1" x14ac:dyDescent="0.4">
      <c r="A24" s="41">
        <v>19</v>
      </c>
      <c r="B24" s="108" t="s">
        <v>26</v>
      </c>
      <c r="C24" s="108"/>
      <c r="D24" s="16">
        <v>1</v>
      </c>
      <c r="E24" s="16">
        <v>1</v>
      </c>
      <c r="F24" s="16">
        <v>1</v>
      </c>
      <c r="G24" s="16"/>
      <c r="H24" s="16"/>
      <c r="I24" s="16"/>
      <c r="J24" s="16"/>
      <c r="K24" s="16"/>
      <c r="L24" s="16"/>
      <c r="M24" s="16"/>
      <c r="N24" s="16"/>
      <c r="O24" s="16"/>
    </row>
    <row r="25" spans="1:15" ht="45" customHeight="1" x14ac:dyDescent="0.4">
      <c r="A25" s="41">
        <v>20</v>
      </c>
      <c r="B25" s="107" t="s">
        <v>27</v>
      </c>
      <c r="C25" s="107"/>
      <c r="D25" s="16">
        <v>3</v>
      </c>
      <c r="E25" s="16">
        <v>3</v>
      </c>
      <c r="F25" s="16">
        <v>3</v>
      </c>
      <c r="G25" s="16"/>
      <c r="H25" s="16"/>
      <c r="I25" s="16"/>
      <c r="J25" s="16"/>
      <c r="K25" s="16"/>
      <c r="L25" s="16"/>
      <c r="M25" s="16"/>
      <c r="N25" s="16"/>
      <c r="O25" s="16"/>
    </row>
    <row r="26" spans="1:15" ht="45" customHeight="1" x14ac:dyDescent="0.4">
      <c r="A26" s="41">
        <v>21</v>
      </c>
      <c r="B26" s="108" t="s">
        <v>28</v>
      </c>
      <c r="C26" s="108"/>
      <c r="D26" s="16">
        <v>1</v>
      </c>
      <c r="E26" s="16">
        <v>1</v>
      </c>
      <c r="F26" s="16">
        <v>1</v>
      </c>
      <c r="G26" s="16"/>
      <c r="H26" s="16"/>
      <c r="I26" s="16"/>
      <c r="J26" s="16"/>
      <c r="K26" s="16"/>
      <c r="L26" s="16"/>
      <c r="M26" s="16"/>
      <c r="N26" s="16"/>
      <c r="O26" s="16"/>
    </row>
    <row r="27" spans="1:15" ht="45" customHeight="1" x14ac:dyDescent="0.4">
      <c r="A27" s="41">
        <v>22</v>
      </c>
      <c r="B27" s="107" t="s">
        <v>29</v>
      </c>
      <c r="C27" s="107"/>
      <c r="D27" s="16">
        <v>4</v>
      </c>
      <c r="E27" s="16">
        <v>4</v>
      </c>
      <c r="F27" s="16">
        <v>4</v>
      </c>
      <c r="G27" s="16"/>
      <c r="H27" s="16"/>
      <c r="I27" s="16"/>
      <c r="J27" s="16"/>
      <c r="K27" s="16"/>
      <c r="L27" s="16"/>
      <c r="M27" s="16"/>
      <c r="N27" s="16"/>
      <c r="O27" s="16"/>
    </row>
    <row r="28" spans="1:15" ht="45" customHeight="1" x14ac:dyDescent="0.4">
      <c r="A28" s="41">
        <v>23</v>
      </c>
      <c r="B28" s="108" t="s">
        <v>30</v>
      </c>
      <c r="C28" s="108"/>
      <c r="D28" s="16">
        <v>1</v>
      </c>
      <c r="E28" s="16">
        <v>1</v>
      </c>
      <c r="F28" s="16">
        <v>1</v>
      </c>
      <c r="G28" s="16"/>
      <c r="H28" s="16"/>
      <c r="I28" s="16"/>
      <c r="J28" s="16"/>
      <c r="K28" s="16"/>
      <c r="L28" s="16"/>
      <c r="M28" s="16"/>
      <c r="N28" s="16"/>
      <c r="O28" s="16"/>
    </row>
    <row r="29" spans="1:15" ht="45" customHeight="1" x14ac:dyDescent="0.4">
      <c r="A29" s="41">
        <v>24</v>
      </c>
      <c r="B29" s="108" t="s">
        <v>31</v>
      </c>
      <c r="C29" s="108"/>
      <c r="D29" s="16">
        <v>1</v>
      </c>
      <c r="E29" s="16">
        <v>1</v>
      </c>
      <c r="F29" s="16">
        <v>1</v>
      </c>
      <c r="G29" s="16"/>
      <c r="H29" s="16"/>
      <c r="I29" s="16"/>
      <c r="J29" s="16"/>
      <c r="K29" s="16"/>
      <c r="L29" s="16"/>
      <c r="M29" s="16"/>
      <c r="N29" s="16"/>
      <c r="O29" s="16"/>
    </row>
    <row r="30" spans="1:15" ht="45" customHeight="1" x14ac:dyDescent="0.4">
      <c r="A30" s="41">
        <v>25</v>
      </c>
      <c r="B30" s="108" t="s">
        <v>32</v>
      </c>
      <c r="C30" s="108"/>
      <c r="D30" s="16">
        <v>1</v>
      </c>
      <c r="E30" s="16">
        <v>1</v>
      </c>
      <c r="F30" s="16">
        <v>1</v>
      </c>
      <c r="G30" s="16"/>
      <c r="H30" s="16"/>
      <c r="I30" s="16"/>
      <c r="J30" s="16"/>
      <c r="K30" s="16"/>
      <c r="L30" s="16"/>
      <c r="M30" s="16"/>
      <c r="N30" s="16"/>
      <c r="O30" s="16"/>
    </row>
    <row r="31" spans="1:15" ht="47.65" customHeight="1" x14ac:dyDescent="0.4">
      <c r="D31" s="15" t="str">
        <f>IF(COUNTA(D6:D30)=25,"",IF(COUNTA(D6:D30)=0,"","未記入あり"))</f>
        <v/>
      </c>
      <c r="E31" s="15" t="str">
        <f t="shared" ref="E31:O31" si="0">IF(COUNTA(E6:E30)=25,"",IF(COUNTA(E6:E30)=0,"","未記入あり"))</f>
        <v/>
      </c>
      <c r="F31" s="15" t="str">
        <f t="shared" si="0"/>
        <v/>
      </c>
      <c r="G31" s="15" t="str">
        <f t="shared" si="0"/>
        <v/>
      </c>
      <c r="H31" s="15" t="str">
        <f t="shared" si="0"/>
        <v/>
      </c>
      <c r="I31" s="15" t="str">
        <f t="shared" si="0"/>
        <v/>
      </c>
      <c r="J31" s="15" t="str">
        <f t="shared" si="0"/>
        <v/>
      </c>
      <c r="K31" s="15" t="str">
        <f t="shared" si="0"/>
        <v/>
      </c>
      <c r="L31" s="15" t="str">
        <f t="shared" si="0"/>
        <v/>
      </c>
      <c r="M31" s="15" t="str">
        <f t="shared" si="0"/>
        <v/>
      </c>
      <c r="N31" s="15" t="str">
        <f t="shared" si="0"/>
        <v/>
      </c>
      <c r="O31" s="15" t="str">
        <f t="shared" si="0"/>
        <v/>
      </c>
    </row>
    <row r="32" spans="1:15" ht="47.65" customHeight="1" x14ac:dyDescent="0.4"/>
    <row r="33" ht="47.65" customHeight="1" x14ac:dyDescent="0.4"/>
    <row r="34" ht="47.65" customHeight="1" x14ac:dyDescent="0.4"/>
    <row r="35" ht="47.65" customHeight="1" x14ac:dyDescent="0.4"/>
    <row r="36" ht="47.65" customHeight="1" x14ac:dyDescent="0.4"/>
    <row r="37" ht="47.65" customHeight="1" x14ac:dyDescent="0.4"/>
    <row r="38" ht="47.65" customHeight="1" x14ac:dyDescent="0.4"/>
    <row r="39" ht="47.65" customHeight="1" x14ac:dyDescent="0.4"/>
    <row r="40" ht="47.65" customHeight="1" x14ac:dyDescent="0.4"/>
    <row r="41" ht="47.65" customHeight="1" x14ac:dyDescent="0.4"/>
    <row r="42" ht="47.65" customHeight="1" x14ac:dyDescent="0.4"/>
    <row r="43" ht="47.65" customHeight="1" x14ac:dyDescent="0.4"/>
    <row r="44" ht="47.65" customHeight="1" x14ac:dyDescent="0.4"/>
    <row r="45" ht="47.65" customHeight="1" x14ac:dyDescent="0.4"/>
    <row r="46" ht="47.65" customHeight="1" x14ac:dyDescent="0.4"/>
    <row r="47" ht="47.65" customHeight="1" x14ac:dyDescent="0.4"/>
    <row r="48" ht="47.65" customHeight="1" x14ac:dyDescent="0.4"/>
    <row r="49" ht="47.65" customHeight="1" x14ac:dyDescent="0.4"/>
    <row r="50" ht="47.65" customHeight="1" x14ac:dyDescent="0.4"/>
    <row r="51" ht="47.65" customHeight="1" x14ac:dyDescent="0.4"/>
    <row r="52" ht="47.65" customHeight="1" x14ac:dyDescent="0.4"/>
    <row r="53" ht="47.65" customHeight="1" x14ac:dyDescent="0.4"/>
    <row r="54" ht="47.65" customHeight="1" x14ac:dyDescent="0.4"/>
    <row r="55" ht="47.65" customHeight="1" x14ac:dyDescent="0.4"/>
    <row r="56" ht="47.65" customHeight="1" x14ac:dyDescent="0.4"/>
    <row r="57" ht="47.65" customHeight="1" x14ac:dyDescent="0.4"/>
    <row r="58" ht="47.65" customHeight="1" x14ac:dyDescent="0.4"/>
    <row r="59" ht="47.65" customHeight="1" x14ac:dyDescent="0.4"/>
    <row r="60" ht="47.65" customHeight="1" x14ac:dyDescent="0.4"/>
    <row r="61" ht="47.65" customHeight="1" x14ac:dyDescent="0.4"/>
    <row r="62" ht="47.65" customHeight="1" x14ac:dyDescent="0.4"/>
    <row r="63" ht="47.65" customHeight="1" x14ac:dyDescent="0.4"/>
    <row r="64" ht="47.65" customHeight="1" x14ac:dyDescent="0.4"/>
    <row r="65" ht="47.65" customHeight="1" x14ac:dyDescent="0.4"/>
    <row r="66" ht="47.65" customHeight="1" x14ac:dyDescent="0.4"/>
    <row r="67" ht="47.65" customHeight="1" x14ac:dyDescent="0.4"/>
    <row r="68" ht="47.65" customHeight="1" x14ac:dyDescent="0.4"/>
    <row r="69" ht="47.65" customHeight="1" x14ac:dyDescent="0.4"/>
    <row r="70" ht="47.65" customHeight="1" x14ac:dyDescent="0.4"/>
    <row r="71" ht="47.65" customHeight="1" x14ac:dyDescent="0.4"/>
    <row r="72" ht="47.65" customHeight="1" x14ac:dyDescent="0.4"/>
    <row r="73" ht="47.65" customHeight="1" x14ac:dyDescent="0.4"/>
    <row r="74" ht="47.65" customHeight="1" x14ac:dyDescent="0.4"/>
    <row r="75" ht="47.65" customHeight="1" x14ac:dyDescent="0.4"/>
    <row r="76" ht="47.65" customHeight="1" x14ac:dyDescent="0.4"/>
    <row r="77" ht="47.65" customHeight="1" x14ac:dyDescent="0.4"/>
    <row r="78" ht="47.65" customHeight="1" x14ac:dyDescent="0.4"/>
    <row r="79" ht="47.65" customHeight="1" x14ac:dyDescent="0.4"/>
    <row r="80" ht="47.65" customHeight="1" x14ac:dyDescent="0.4"/>
    <row r="81" ht="47.65" customHeight="1" x14ac:dyDescent="0.4"/>
    <row r="82" ht="47.65" customHeight="1" x14ac:dyDescent="0.4"/>
    <row r="83" ht="47.65" customHeight="1" x14ac:dyDescent="0.4"/>
    <row r="84" ht="47.65" customHeight="1" x14ac:dyDescent="0.4"/>
    <row r="85" ht="47.65" customHeight="1" x14ac:dyDescent="0.4"/>
    <row r="86" ht="47.65" customHeight="1" x14ac:dyDescent="0.4"/>
    <row r="87" ht="47.65" customHeight="1" x14ac:dyDescent="0.4"/>
    <row r="88" ht="47.65" customHeight="1" x14ac:dyDescent="0.4"/>
    <row r="89" ht="47.65" customHeight="1" x14ac:dyDescent="0.4"/>
    <row r="90" ht="47.65" customHeight="1" x14ac:dyDescent="0.4"/>
    <row r="91" ht="47.65" customHeight="1" x14ac:dyDescent="0.4"/>
    <row r="92" ht="47.65" customHeight="1" x14ac:dyDescent="0.4"/>
    <row r="93" ht="47.65" customHeight="1" x14ac:dyDescent="0.4"/>
    <row r="94" ht="47.65" customHeight="1" x14ac:dyDescent="0.4"/>
    <row r="95" ht="47.65" customHeight="1" x14ac:dyDescent="0.4"/>
    <row r="96" ht="47.65" customHeight="1" x14ac:dyDescent="0.4"/>
    <row r="97" ht="47.65" customHeight="1" x14ac:dyDescent="0.4"/>
    <row r="98" ht="47.65" customHeight="1" x14ac:dyDescent="0.4"/>
    <row r="99" ht="47.65" customHeight="1" x14ac:dyDescent="0.4"/>
    <row r="100" ht="47.65" customHeight="1" x14ac:dyDescent="0.4"/>
    <row r="101" ht="47.65" customHeight="1" x14ac:dyDescent="0.4"/>
    <row r="102" ht="47.65" customHeight="1" x14ac:dyDescent="0.4"/>
    <row r="103" ht="47.65" customHeight="1" x14ac:dyDescent="0.4"/>
    <row r="104" ht="47.65" customHeight="1" x14ac:dyDescent="0.4"/>
    <row r="105" ht="47.65" customHeight="1" x14ac:dyDescent="0.4"/>
    <row r="106" ht="47.65" customHeight="1" x14ac:dyDescent="0.4"/>
    <row r="107" ht="47.65" customHeight="1" x14ac:dyDescent="0.4"/>
    <row r="108" ht="47.65" customHeight="1" x14ac:dyDescent="0.4"/>
    <row r="109" ht="47.65" customHeight="1" x14ac:dyDescent="0.4"/>
    <row r="110" ht="47.65" customHeight="1" x14ac:dyDescent="0.4"/>
    <row r="111" ht="47.65" customHeight="1" x14ac:dyDescent="0.4"/>
    <row r="112" ht="47.65" customHeight="1" x14ac:dyDescent="0.4"/>
    <row r="113" ht="47.65" customHeight="1" x14ac:dyDescent="0.4"/>
    <row r="114" ht="47.65" customHeight="1" x14ac:dyDescent="0.4"/>
    <row r="115" ht="47.65" customHeight="1" x14ac:dyDescent="0.4"/>
    <row r="116" ht="47.65" customHeight="1" x14ac:dyDescent="0.4"/>
    <row r="117" ht="47.65" customHeight="1" x14ac:dyDescent="0.4"/>
    <row r="118" ht="47.65" customHeight="1" x14ac:dyDescent="0.4"/>
    <row r="119" ht="47.65" customHeight="1" x14ac:dyDescent="0.4"/>
    <row r="120" ht="47.65" customHeight="1" x14ac:dyDescent="0.4"/>
    <row r="121" ht="47.65" customHeight="1" x14ac:dyDescent="0.4"/>
    <row r="122" ht="47.65" customHeight="1" x14ac:dyDescent="0.4"/>
    <row r="123" ht="47.65" customHeight="1" x14ac:dyDescent="0.4"/>
    <row r="124" ht="47.65" customHeight="1" x14ac:dyDescent="0.4"/>
    <row r="125" ht="47.65" customHeight="1" x14ac:dyDescent="0.4"/>
    <row r="126" ht="47.65" customHeight="1" x14ac:dyDescent="0.4"/>
    <row r="127" ht="47.65" customHeight="1" x14ac:dyDescent="0.4"/>
    <row r="128" ht="47.65" customHeight="1" x14ac:dyDescent="0.4"/>
    <row r="129" ht="47.65" customHeight="1" x14ac:dyDescent="0.4"/>
    <row r="130" ht="47.65" customHeight="1" x14ac:dyDescent="0.4"/>
    <row r="131" ht="47.65" customHeight="1" x14ac:dyDescent="0.4"/>
    <row r="132" ht="47.65" customHeight="1" x14ac:dyDescent="0.4"/>
    <row r="133" ht="47.65" customHeight="1" x14ac:dyDescent="0.4"/>
    <row r="134" ht="47.65" customHeight="1" x14ac:dyDescent="0.4"/>
    <row r="135" ht="47.65" customHeight="1" x14ac:dyDescent="0.4"/>
    <row r="136" ht="47.65" customHeight="1" x14ac:dyDescent="0.4"/>
    <row r="137" ht="47.65" customHeight="1" x14ac:dyDescent="0.4"/>
    <row r="138" ht="47.65" customHeight="1" x14ac:dyDescent="0.4"/>
    <row r="139" ht="47.65" customHeight="1" x14ac:dyDescent="0.4"/>
    <row r="140" ht="47.65" customHeight="1" x14ac:dyDescent="0.4"/>
    <row r="141" ht="47.65" customHeight="1" x14ac:dyDescent="0.4"/>
    <row r="142" ht="47.65" customHeight="1" x14ac:dyDescent="0.4"/>
    <row r="143" ht="47.65" customHeight="1" x14ac:dyDescent="0.4"/>
    <row r="144" ht="47.65" customHeight="1" x14ac:dyDescent="0.4"/>
    <row r="145" ht="47.65" customHeight="1" x14ac:dyDescent="0.4"/>
    <row r="146" ht="47.65" customHeight="1" x14ac:dyDescent="0.4"/>
    <row r="147" ht="47.65" customHeight="1" x14ac:dyDescent="0.4"/>
    <row r="148" ht="47.65" customHeight="1" x14ac:dyDescent="0.4"/>
    <row r="149" ht="47.65" customHeight="1" x14ac:dyDescent="0.4"/>
    <row r="150" ht="47.65" customHeight="1" x14ac:dyDescent="0.4"/>
    <row r="151" ht="47.65" customHeight="1" x14ac:dyDescent="0.4"/>
    <row r="152" ht="47.65" customHeight="1" x14ac:dyDescent="0.4"/>
    <row r="153" ht="47.65" customHeight="1" x14ac:dyDescent="0.4"/>
    <row r="154" ht="47.65" customHeight="1" x14ac:dyDescent="0.4"/>
    <row r="155" ht="47.65" customHeight="1" x14ac:dyDescent="0.4"/>
    <row r="156" ht="47.65" customHeight="1" x14ac:dyDescent="0.4"/>
    <row r="157" ht="47.65" customHeight="1" x14ac:dyDescent="0.4"/>
    <row r="158" ht="47.65" customHeight="1" x14ac:dyDescent="0.4"/>
    <row r="159" ht="47.65" customHeight="1" x14ac:dyDescent="0.4"/>
    <row r="160" ht="47.65" customHeight="1" x14ac:dyDescent="0.4"/>
    <row r="161" ht="47.65" customHeight="1" x14ac:dyDescent="0.4"/>
    <row r="162" ht="47.65" customHeight="1" x14ac:dyDescent="0.4"/>
    <row r="163" ht="47.65" customHeight="1" x14ac:dyDescent="0.4"/>
    <row r="164" ht="47.65" customHeight="1" x14ac:dyDescent="0.4"/>
    <row r="165" ht="47.65" customHeight="1" x14ac:dyDescent="0.4"/>
    <row r="166" ht="47.65" customHeight="1" x14ac:dyDescent="0.4"/>
    <row r="167" ht="47.65" customHeight="1" x14ac:dyDescent="0.4"/>
    <row r="168" ht="47.65" customHeight="1" x14ac:dyDescent="0.4"/>
    <row r="169" ht="47.65" customHeight="1" x14ac:dyDescent="0.4"/>
    <row r="170" ht="47.65" customHeight="1" x14ac:dyDescent="0.4"/>
    <row r="171" ht="47.65" customHeight="1" x14ac:dyDescent="0.4"/>
    <row r="172" ht="47.65" customHeight="1" x14ac:dyDescent="0.4"/>
    <row r="173" ht="47.65" customHeight="1" x14ac:dyDescent="0.4"/>
    <row r="174" ht="47.65" customHeight="1" x14ac:dyDescent="0.4"/>
    <row r="175" ht="47.65" customHeight="1" x14ac:dyDescent="0.4"/>
    <row r="176" ht="47.65" customHeight="1" x14ac:dyDescent="0.4"/>
    <row r="177" ht="47.65" customHeight="1" x14ac:dyDescent="0.4"/>
  </sheetData>
  <sheetProtection sheet="1" objects="1" scenarios="1"/>
  <mergeCells count="29">
    <mergeCell ref="B8:C8"/>
    <mergeCell ref="A3:B3"/>
    <mergeCell ref="A4:B4"/>
    <mergeCell ref="A5:C5"/>
    <mergeCell ref="B6:C6"/>
    <mergeCell ref="B7:C7"/>
    <mergeCell ref="B20:C20"/>
    <mergeCell ref="B9:C9"/>
    <mergeCell ref="B10:C10"/>
    <mergeCell ref="B11:C11"/>
    <mergeCell ref="B12:C12"/>
    <mergeCell ref="B13:C13"/>
    <mergeCell ref="B14:C14"/>
    <mergeCell ref="B27:C27"/>
    <mergeCell ref="B28:C28"/>
    <mergeCell ref="B29:C29"/>
    <mergeCell ref="B30:C30"/>
    <mergeCell ref="M1:O1"/>
    <mergeCell ref="B21:C21"/>
    <mergeCell ref="B22:C22"/>
    <mergeCell ref="B23:C23"/>
    <mergeCell ref="B24:C24"/>
    <mergeCell ref="B25:C25"/>
    <mergeCell ref="B26:C26"/>
    <mergeCell ref="B15:C15"/>
    <mergeCell ref="B16:C16"/>
    <mergeCell ref="B17:C17"/>
    <mergeCell ref="B18:C18"/>
    <mergeCell ref="B19:C19"/>
  </mergeCells>
  <phoneticPr fontId="2"/>
  <conditionalFormatting sqref="C4">
    <cfRule type="cellIs" dxfId="106" priority="1" operator="equal">
      <formula>120</formula>
    </cfRule>
  </conditionalFormatting>
  <dataValidations count="1">
    <dataValidation type="date" allowBlank="1" showInputMessage="1" showErrorMessage="1" promptTitle="日付" prompt="日付(yyyy/mm/dd)を入力してくだい。Ctrl+;で本日の日付が入力できます" sqref="D4:O4" xr:uid="{00000000-0002-0000-0400-000000000000}">
      <formula1>36526</formula1>
      <formula2>54789</formula2>
    </dataValidation>
  </dataValidations>
  <pageMargins left="0.70866141732283461" right="0.39370078740157483" top="0.55118110236220474" bottom="0.55118110236220474"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operator="equal" showInputMessage="1" showErrorMessage="1" prompt="就労状況を選択してください" xr:uid="{00000000-0002-0000-0400-000001000000}">
          <x14:formula1>
            <xm:f>LIST!$A$2:$A$4</xm:f>
          </x14:formula1>
          <xm:sqref>D5:O5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57"/>
  <sheetViews>
    <sheetView showGridLines="0" view="pageBreakPreview" zoomScale="90" zoomScaleNormal="86" zoomScaleSheetLayoutView="90" workbookViewId="0">
      <pane ySplit="2" topLeftCell="A30" activePane="bottomLeft" state="frozen"/>
      <selection pane="bottomLeft" activeCell="A34" sqref="A34"/>
    </sheetView>
  </sheetViews>
  <sheetFormatPr defaultColWidth="8.75" defaultRowHeight="18.75" x14ac:dyDescent="0.4"/>
  <cols>
    <col min="1" max="1" width="11.75" bestFit="1" customWidth="1"/>
    <col min="2" max="2" width="15.75" customWidth="1"/>
    <col min="6" max="6" width="7.25" customWidth="1"/>
    <col min="7" max="7" width="10.25" customWidth="1"/>
    <col min="8" max="8" width="3.25" customWidth="1"/>
    <col min="9" max="9" width="7.25" customWidth="1"/>
    <col min="10" max="10" width="3.25" customWidth="1"/>
    <col min="11" max="11" width="7.25" customWidth="1"/>
    <col min="12" max="12" width="3.25" customWidth="1"/>
    <col min="13" max="13" width="7.25" customWidth="1"/>
    <col min="14" max="14" width="3.25" customWidth="1"/>
    <col min="15" max="15" width="7.25" customWidth="1"/>
    <col min="16" max="16" width="3.25" customWidth="1"/>
    <col min="17" max="17" width="7.25" customWidth="1"/>
    <col min="18" max="18" width="3.25" customWidth="1"/>
    <col min="19" max="19" width="7.25" customWidth="1"/>
    <col min="20" max="20" width="3.25" customWidth="1"/>
    <col min="21" max="21" width="7.25" customWidth="1"/>
    <col min="22" max="22" width="3.25" customWidth="1"/>
    <col min="23" max="23" width="7.25" customWidth="1"/>
    <col min="24" max="24" width="3.25" customWidth="1"/>
    <col min="25" max="25" width="7.25" customWidth="1"/>
    <col min="26" max="26" width="3.25" customWidth="1"/>
    <col min="27" max="27" width="7.25" customWidth="1"/>
    <col min="28" max="28" width="3.25" customWidth="1"/>
    <col min="29" max="29" width="7.25" customWidth="1"/>
  </cols>
  <sheetData>
    <row r="1" spans="1:29" ht="19.5" thickBot="1" x14ac:dyDescent="0.45">
      <c r="A1" s="19"/>
      <c r="B1" s="19"/>
      <c r="C1" s="19"/>
      <c r="D1" s="19"/>
      <c r="E1" s="19"/>
      <c r="F1" s="19"/>
      <c r="G1" s="19"/>
      <c r="H1" s="19"/>
      <c r="I1" s="19"/>
      <c r="J1" s="19"/>
      <c r="K1" s="19"/>
      <c r="L1" s="19"/>
      <c r="M1" s="157"/>
      <c r="N1" s="157"/>
      <c r="O1" s="157"/>
      <c r="P1" s="19"/>
      <c r="Q1" s="19"/>
      <c r="R1" s="19"/>
      <c r="S1" s="19"/>
      <c r="T1" s="19"/>
      <c r="U1" s="20"/>
      <c r="V1" s="20"/>
      <c r="W1" s="21" t="s">
        <v>54</v>
      </c>
      <c r="X1" s="168">
        <f ca="1">NOW()</f>
        <v>44217.546089467593</v>
      </c>
      <c r="Y1" s="169"/>
      <c r="Z1" s="169"/>
      <c r="AA1" s="169"/>
      <c r="AB1" s="169"/>
      <c r="AC1" s="169"/>
    </row>
    <row r="2" spans="1:29" x14ac:dyDescent="0.4">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row>
    <row r="3" spans="1:29" ht="18" customHeight="1" x14ac:dyDescent="0.4">
      <c r="A3" s="170" t="s">
        <v>115</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2"/>
    </row>
    <row r="4" spans="1:29" ht="18" customHeight="1" x14ac:dyDescent="0.4">
      <c r="A4" s="50" t="s">
        <v>10</v>
      </c>
      <c r="B4" s="148" t="str">
        <f>IF(TOP!E5="","",TOP!E5)</f>
        <v>サンプル3回</v>
      </c>
      <c r="C4" s="149"/>
      <c r="D4" s="50" t="s">
        <v>1</v>
      </c>
      <c r="E4" s="148" t="str">
        <f>TOP!K5</f>
        <v>サンプル3回</v>
      </c>
      <c r="F4" s="150"/>
      <c r="G4" s="149"/>
      <c r="H4" s="50" t="s">
        <v>2</v>
      </c>
      <c r="I4" s="50"/>
      <c r="J4" s="148" t="str">
        <f>IF(TOP!R5="","",TOP!R5)</f>
        <v>男</v>
      </c>
      <c r="K4" s="150"/>
      <c r="L4" s="150"/>
      <c r="M4" s="150"/>
      <c r="N4" s="149"/>
      <c r="O4" s="155" t="s">
        <v>393</v>
      </c>
      <c r="P4" s="156"/>
      <c r="Q4" s="166">
        <f>TOP!Y5</f>
        <v>31779</v>
      </c>
      <c r="R4" s="150"/>
      <c r="S4" s="150"/>
      <c r="T4" s="149"/>
      <c r="U4" s="155" t="s">
        <v>4</v>
      </c>
      <c r="V4" s="156"/>
      <c r="W4" s="165">
        <f>IF(TOP!AE5="","",TOP!AE5)</f>
        <v>43718</v>
      </c>
      <c r="X4" s="166"/>
      <c r="Y4" s="166"/>
      <c r="Z4" s="166"/>
      <c r="AA4" s="166"/>
      <c r="AB4" s="166"/>
      <c r="AC4" s="167"/>
    </row>
    <row r="5" spans="1:29" ht="18" customHeight="1" x14ac:dyDescent="0.4">
      <c r="A5" s="50" t="s">
        <v>11</v>
      </c>
      <c r="B5" s="148" t="str">
        <f>IF(TOP!E6="","",TOP!E6)</f>
        <v>生活困窮者自立支援制度</v>
      </c>
      <c r="C5" s="150"/>
      <c r="D5" s="150"/>
      <c r="E5" s="150"/>
      <c r="F5" s="150"/>
      <c r="G5" s="149"/>
      <c r="H5" s="53" t="s">
        <v>5</v>
      </c>
      <c r="I5" s="50"/>
      <c r="J5" s="148" t="str">
        <f>IF(TOP!R6="","",TOP!R6)</f>
        <v>単身</v>
      </c>
      <c r="K5" s="150"/>
      <c r="L5" s="150"/>
      <c r="M5" s="150"/>
      <c r="N5" s="150"/>
      <c r="O5" s="155" t="s">
        <v>3</v>
      </c>
      <c r="P5" s="156"/>
      <c r="Q5" s="148">
        <f ca="1">TOP!Y6</f>
        <v>34</v>
      </c>
      <c r="R5" s="150"/>
      <c r="S5" s="150"/>
      <c r="T5" s="149"/>
      <c r="U5" s="173" t="s">
        <v>6</v>
      </c>
      <c r="V5" s="174"/>
      <c r="W5" s="148" t="str">
        <f>IF(TOP!AE6="","",TOP!AE6)</f>
        <v>大卒</v>
      </c>
      <c r="X5" s="150"/>
      <c r="Y5" s="150"/>
      <c r="Z5" s="150"/>
      <c r="AA5" s="150"/>
      <c r="AB5" s="150"/>
      <c r="AC5" s="149"/>
    </row>
    <row r="6" spans="1:29" x14ac:dyDescent="0.4">
      <c r="A6" s="50" t="s">
        <v>12</v>
      </c>
      <c r="B6" s="148" t="str">
        <f>IF(TOP!E7="","",TOP!E7)</f>
        <v>なし</v>
      </c>
      <c r="C6" s="150"/>
      <c r="D6" s="150"/>
      <c r="E6" s="150"/>
      <c r="F6" s="150"/>
      <c r="G6" s="149"/>
      <c r="H6" s="50" t="s">
        <v>7</v>
      </c>
      <c r="I6" s="50"/>
      <c r="J6" s="148" t="str">
        <f>IF(TOP!R7="","",TOP!R7)</f>
        <v>なし</v>
      </c>
      <c r="K6" s="150"/>
      <c r="L6" s="150"/>
      <c r="M6" s="150"/>
      <c r="N6" s="149"/>
      <c r="O6" s="54" t="s">
        <v>8</v>
      </c>
      <c r="P6" s="54"/>
      <c r="Q6" s="148" t="str">
        <f>IF(TOP!Z7="","",TOP!Z7)</f>
        <v>なし</v>
      </c>
      <c r="R6" s="150"/>
      <c r="S6" s="150"/>
      <c r="T6" s="150"/>
      <c r="U6" s="150"/>
      <c r="V6" s="150"/>
      <c r="W6" s="150"/>
      <c r="X6" s="150"/>
      <c r="Y6" s="150"/>
      <c r="Z6" s="150"/>
      <c r="AA6" s="150"/>
      <c r="AB6" s="150"/>
      <c r="AC6" s="149"/>
    </row>
    <row r="7" spans="1:29" ht="17.649999999999999" customHeight="1" x14ac:dyDescent="0.4">
      <c r="A7" s="51" t="s">
        <v>13</v>
      </c>
      <c r="B7" s="148" t="str">
        <f>IF(TOP!E8="","",TOP!E8)</f>
        <v>なし</v>
      </c>
      <c r="C7" s="150"/>
      <c r="D7" s="150"/>
      <c r="E7" s="150"/>
      <c r="F7" s="150"/>
      <c r="G7" s="150"/>
      <c r="H7" s="150"/>
      <c r="I7" s="150"/>
      <c r="J7" s="150"/>
      <c r="K7" s="150"/>
      <c r="L7" s="150"/>
      <c r="M7" s="150"/>
      <c r="N7" s="149"/>
      <c r="O7" s="155" t="s">
        <v>9</v>
      </c>
      <c r="P7" s="156"/>
      <c r="Q7" s="148" t="str">
        <f>IF(TOP!Z8="","",TOP!Z8)</f>
        <v>なし</v>
      </c>
      <c r="R7" s="150"/>
      <c r="S7" s="150"/>
      <c r="T7" s="150"/>
      <c r="U7" s="150"/>
      <c r="V7" s="150"/>
      <c r="W7" s="150"/>
      <c r="X7" s="150"/>
      <c r="Y7" s="150"/>
      <c r="Z7" s="150"/>
      <c r="AA7" s="150"/>
      <c r="AB7" s="150"/>
      <c r="AC7" s="149"/>
    </row>
    <row r="8" spans="1:29" ht="83.65" customHeight="1" x14ac:dyDescent="0.4">
      <c r="A8" s="52" t="s">
        <v>14</v>
      </c>
      <c r="B8" s="158" t="str">
        <f>IF(TOP!E9="","",TOP!E9)</f>
        <v>就労経験がなく、昼夜逆転しており生活リズムも整っていない。人と関わることが苦手である。やりたいことも決まっておらず、考えたこともない。今後生活リズムを整え、働き方の整理を進めていく。</v>
      </c>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60"/>
    </row>
    <row r="9" spans="1:29" x14ac:dyDescent="0.4">
      <c r="A9" s="180" t="s">
        <v>394</v>
      </c>
      <c r="B9" s="175" t="s">
        <v>395</v>
      </c>
      <c r="C9" s="175"/>
      <c r="D9" s="175" t="s">
        <v>396</v>
      </c>
      <c r="E9" s="175"/>
      <c r="F9" s="175"/>
      <c r="G9" s="22" t="s">
        <v>165</v>
      </c>
      <c r="H9" s="153" t="s">
        <v>169</v>
      </c>
      <c r="I9" s="153"/>
      <c r="J9" s="153" t="s">
        <v>170</v>
      </c>
      <c r="K9" s="153"/>
      <c r="L9" s="153" t="s">
        <v>171</v>
      </c>
      <c r="M9" s="153"/>
      <c r="N9" s="153" t="s">
        <v>172</v>
      </c>
      <c r="O9" s="153"/>
      <c r="P9" s="153" t="s">
        <v>173</v>
      </c>
      <c r="Q9" s="153"/>
      <c r="R9" s="153" t="s">
        <v>174</v>
      </c>
      <c r="S9" s="153"/>
      <c r="T9" s="153" t="s">
        <v>175</v>
      </c>
      <c r="U9" s="153"/>
      <c r="V9" s="153" t="s">
        <v>176</v>
      </c>
      <c r="W9" s="153"/>
      <c r="X9" s="153" t="s">
        <v>166</v>
      </c>
      <c r="Y9" s="153"/>
      <c r="Z9" s="153" t="s">
        <v>167</v>
      </c>
      <c r="AA9" s="153"/>
      <c r="AB9" s="153" t="s">
        <v>168</v>
      </c>
      <c r="AC9" s="154"/>
    </row>
    <row r="10" spans="1:29" x14ac:dyDescent="0.4">
      <c r="A10" s="181"/>
      <c r="B10" s="176"/>
      <c r="C10" s="176"/>
      <c r="D10" s="176"/>
      <c r="E10" s="176"/>
      <c r="F10" s="176"/>
      <c r="G10" s="23">
        <f>IF('GN25支援員（入力）'!D4="","",'GN25支援員（入力）'!D4)</f>
        <v>43799</v>
      </c>
      <c r="H10" s="151">
        <f>IF('GN25支援員（入力）'!E4="","",'GN25支援員（入力）'!E4)</f>
        <v>43824</v>
      </c>
      <c r="I10" s="151"/>
      <c r="J10" s="151">
        <f>IF('GN25支援員（入力）'!F4="","",'GN25支援員（入力）'!F4)</f>
        <v>43860</v>
      </c>
      <c r="K10" s="151"/>
      <c r="L10" s="151" t="str">
        <f>IF('GN25支援員（入力）'!G4="","",'GN25支援員（入力）'!G4)</f>
        <v/>
      </c>
      <c r="M10" s="151"/>
      <c r="N10" s="151" t="str">
        <f>IF('GN25支援員（入力）'!H4="","",'GN25支援員（入力）'!H4)</f>
        <v/>
      </c>
      <c r="O10" s="151"/>
      <c r="P10" s="151" t="str">
        <f>IF('GN25支援員（入力）'!I4="","",'GN25支援員（入力）'!I4)</f>
        <v/>
      </c>
      <c r="Q10" s="151"/>
      <c r="R10" s="151" t="str">
        <f>IF('GN25支援員（入力）'!J4="","",'GN25支援員（入力）'!J4)</f>
        <v/>
      </c>
      <c r="S10" s="151"/>
      <c r="T10" s="151" t="str">
        <f>IF('GN25支援員（入力）'!K4="","",'GN25支援員（入力）'!K4)</f>
        <v/>
      </c>
      <c r="U10" s="151"/>
      <c r="V10" s="151" t="str">
        <f>IF('GN25支援員（入力）'!L4="","",'GN25支援員（入力）'!L4)</f>
        <v/>
      </c>
      <c r="W10" s="151"/>
      <c r="X10" s="151" t="str">
        <f>IF('GN25支援員（入力）'!M4="","",'GN25支援員（入力）'!M4)</f>
        <v/>
      </c>
      <c r="Y10" s="151"/>
      <c r="Z10" s="151" t="str">
        <f>IF('GN25支援員（入力）'!N4="","",'GN25支援員（入力）'!N4)</f>
        <v/>
      </c>
      <c r="AA10" s="151"/>
      <c r="AB10" s="151" t="str">
        <f>IF('GN25支援員（入力）'!O4="","",'GN25支援員（入力）'!O4)</f>
        <v/>
      </c>
      <c r="AC10" s="152"/>
    </row>
    <row r="11" spans="1:29" ht="18" customHeight="1" x14ac:dyDescent="0.4">
      <c r="A11" s="132" t="s">
        <v>397</v>
      </c>
      <c r="B11" s="198" t="s">
        <v>123</v>
      </c>
      <c r="C11" s="198"/>
      <c r="D11" s="189" t="s">
        <v>124</v>
      </c>
      <c r="E11" s="189"/>
      <c r="F11" s="189"/>
      <c r="G11" s="24">
        <f>IF('GN25支援員（入力）'!D6="","",AVERAGE(5-'GN25支援員（入力）'!D6,'GN25支援員（入力）'!D7,'GN25支援員（入力）'!D8))</f>
        <v>1.6666666666666667</v>
      </c>
      <c r="H11" s="25" t="str">
        <f t="shared" ref="H11:H26" si="0">IF(G11="","",IF(I11="","",IF(I11&gt;G11,"↗",IF(I11&lt;G11,"↘","-"))))</f>
        <v>-</v>
      </c>
      <c r="I11" s="24">
        <f>IF('GN25支援員（入力）'!E6="","",AVERAGE(5-'GN25支援員（入力）'!E6,'GN25支援員（入力）'!E7,'GN25支援員（入力）'!E8))</f>
        <v>1.6666666666666667</v>
      </c>
      <c r="J11" s="25" t="str">
        <f t="shared" ref="J11:L26" si="1">IF(I11="","",IF(K11="","",IF(K11&gt;I11,"↗",IF(K11&lt;I11,"↘","-"))))</f>
        <v>-</v>
      </c>
      <c r="K11" s="24">
        <f>IF('GN25支援員（入力）'!F6="","",AVERAGE(5-'GN25支援員（入力）'!F6,'GN25支援員（入力）'!F7,'GN25支援員（入力）'!F8))</f>
        <v>1.6666666666666667</v>
      </c>
      <c r="L11" s="25" t="str">
        <f t="shared" si="1"/>
        <v/>
      </c>
      <c r="M11" s="24" t="str">
        <f>IF('GN25支援員（入力）'!G6="","",AVERAGE(5-'GN25支援員（入力）'!G6,'GN25支援員（入力）'!G7,'GN25支援員（入力）'!G8))</f>
        <v/>
      </c>
      <c r="N11" s="25" t="str">
        <f t="shared" ref="N11:N26" si="2">IF(M11="","",IF(O11="","",IF(O11&gt;M11,"↗",IF(O11&lt;M11,"↘","-"))))</f>
        <v/>
      </c>
      <c r="O11" s="24" t="str">
        <f>IF('GN25支援員（入力）'!H6="","",AVERAGE(5-'GN25支援員（入力）'!H6,'GN25支援員（入力）'!H7,'GN25支援員（入力）'!H8))</f>
        <v/>
      </c>
      <c r="P11" s="25" t="str">
        <f t="shared" ref="P11:P26" si="3">IF(O11="","",IF(Q11="","",IF(Q11&gt;O11,"↗",IF(Q11&lt;O11,"↘","-"))))</f>
        <v/>
      </c>
      <c r="Q11" s="24" t="str">
        <f>IF('GN25支援員（入力）'!I6="","",AVERAGE(5-'GN25支援員（入力）'!I6,'GN25支援員（入力）'!I7,'GN25支援員（入力）'!I8))</f>
        <v/>
      </c>
      <c r="R11" s="25" t="str">
        <f t="shared" ref="R11:R26" si="4">IF(Q11="","",IF(S11="","",IF(S11&gt;Q11,"↗",IF(S11&lt;Q11,"↘","-"))))</f>
        <v/>
      </c>
      <c r="S11" s="24" t="str">
        <f>IF('GN25支援員（入力）'!J6="","",AVERAGE(5-'GN25支援員（入力）'!J6,'GN25支援員（入力）'!J7,'GN25支援員（入力）'!J8))</f>
        <v/>
      </c>
      <c r="T11" s="25" t="str">
        <f t="shared" ref="T11:T26" si="5">IF(S11="","",IF(U11="","",IF(U11&gt;S11,"↗",IF(U11&lt;S11,"↘","-"))))</f>
        <v/>
      </c>
      <c r="U11" s="24" t="str">
        <f>IF('GN25支援員（入力）'!K6="","",AVERAGE(5-'GN25支援員（入力）'!K6,'GN25支援員（入力）'!K7,'GN25支援員（入力）'!K8))</f>
        <v/>
      </c>
      <c r="V11" s="25" t="str">
        <f t="shared" ref="V11:V26" si="6">IF(U11="","",IF(W11="","",IF(W11&gt;U11,"↗",IF(W11&lt;U11,"↘","-"))))</f>
        <v/>
      </c>
      <c r="W11" s="24" t="str">
        <f>IF('GN25支援員（入力）'!L6="","",AVERAGE(5-'GN25支援員（入力）'!L6,'GN25支援員（入力）'!L7,'GN25支援員（入力）'!L8))</f>
        <v/>
      </c>
      <c r="X11" s="25" t="str">
        <f t="shared" ref="X11:X26" si="7">IF(W11="","",IF(Y11="","",IF(Y11&gt;W11,"↗",IF(Y11&lt;W11,"↘","-"))))</f>
        <v/>
      </c>
      <c r="Y11" s="24" t="str">
        <f>IF('GN25支援員（入力）'!M6="","",AVERAGE(5-'GN25支援員（入力）'!M6,'GN25支援員（入力）'!M7,'GN25支援員（入力）'!M8))</f>
        <v/>
      </c>
      <c r="Z11" s="25" t="str">
        <f t="shared" ref="Z11:Z26" si="8">IF(Y11="","",IF(AA11="","",IF(AA11&gt;Y11,"↗",IF(AA11&lt;Y11,"↘","-"))))</f>
        <v/>
      </c>
      <c r="AA11" s="24" t="str">
        <f>IF('GN25支援員（入力）'!N6="","",AVERAGE(5-'GN25支援員（入力）'!N6,'GN25支援員（入力）'!N7,'GN25支援員（入力）'!N8))</f>
        <v/>
      </c>
      <c r="AB11" s="25" t="str">
        <f t="shared" ref="AB11:AB26" si="9">IF(AA11="","",IF(AC11="","",IF(AC11&gt;AA11,"↗",IF(AC11&lt;AA11,"↘","-"))))</f>
        <v/>
      </c>
      <c r="AC11" s="26" t="str">
        <f>IF('GN25支援員（入力）'!O6="","",AVERAGE(5-'GN25支援員（入力）'!O6,'GN25支援員（入力）'!O7,'GN25支援員（入力）'!O8))</f>
        <v/>
      </c>
    </row>
    <row r="12" spans="1:29" x14ac:dyDescent="0.4">
      <c r="A12" s="133"/>
      <c r="B12" s="199"/>
      <c r="C12" s="199"/>
      <c r="D12" s="192" t="s">
        <v>178</v>
      </c>
      <c r="E12" s="192"/>
      <c r="F12" s="192"/>
      <c r="G12" s="27">
        <f>IF('GN25支援員（入力）'!D9="","",'GN25支援員（入力）'!D9)</f>
        <v>2</v>
      </c>
      <c r="H12" s="28" t="str">
        <f t="shared" si="0"/>
        <v>-</v>
      </c>
      <c r="I12" s="27">
        <f>IF('GN25支援員（入力）'!E9="","",'GN25支援員（入力）'!E9)</f>
        <v>2</v>
      </c>
      <c r="J12" s="28" t="str">
        <f t="shared" si="1"/>
        <v>↗</v>
      </c>
      <c r="K12" s="27">
        <f>IF('GN25支援員（入力）'!F9="","",'GN25支援員（入力）'!F9)</f>
        <v>3</v>
      </c>
      <c r="L12" s="28" t="str">
        <f t="shared" si="1"/>
        <v/>
      </c>
      <c r="M12" s="27" t="str">
        <f>IF('GN25支援員（入力）'!G9="","",'GN25支援員（入力）'!G9)</f>
        <v/>
      </c>
      <c r="N12" s="28" t="str">
        <f t="shared" si="2"/>
        <v/>
      </c>
      <c r="O12" s="27" t="str">
        <f>IF('GN25支援員（入力）'!H9="","",'GN25支援員（入力）'!H9)</f>
        <v/>
      </c>
      <c r="P12" s="28" t="str">
        <f t="shared" si="3"/>
        <v/>
      </c>
      <c r="Q12" s="27" t="str">
        <f>IF('GN25支援員（入力）'!I9="","",'GN25支援員（入力）'!I9)</f>
        <v/>
      </c>
      <c r="R12" s="28" t="str">
        <f t="shared" si="4"/>
        <v/>
      </c>
      <c r="S12" s="27" t="str">
        <f>IF('GN25支援員（入力）'!J9="","",'GN25支援員（入力）'!J9)</f>
        <v/>
      </c>
      <c r="T12" s="28" t="str">
        <f t="shared" si="5"/>
        <v/>
      </c>
      <c r="U12" s="27" t="str">
        <f>IF('GN25支援員（入力）'!K9="","",'GN25支援員（入力）'!K9)</f>
        <v/>
      </c>
      <c r="V12" s="28" t="str">
        <f t="shared" si="6"/>
        <v/>
      </c>
      <c r="W12" s="27" t="str">
        <f>IF('GN25支援員（入力）'!L9="","",'GN25支援員（入力）'!L9)</f>
        <v/>
      </c>
      <c r="X12" s="28" t="str">
        <f t="shared" si="7"/>
        <v/>
      </c>
      <c r="Y12" s="27" t="str">
        <f>IF('GN25支援員（入力）'!M9="","",'GN25支援員（入力）'!M9)</f>
        <v/>
      </c>
      <c r="Z12" s="28" t="str">
        <f t="shared" si="8"/>
        <v/>
      </c>
      <c r="AA12" s="27" t="str">
        <f>IF('GN25支援員（入力）'!N9="","",'GN25支援員（入力）'!N9)</f>
        <v/>
      </c>
      <c r="AB12" s="28" t="str">
        <f t="shared" si="9"/>
        <v/>
      </c>
      <c r="AC12" s="29" t="str">
        <f>IF('GN25支援員（入力）'!O9="","",'GN25支援員（入力）'!O9)</f>
        <v/>
      </c>
    </row>
    <row r="13" spans="1:29" x14ac:dyDescent="0.4">
      <c r="A13" s="133"/>
      <c r="B13" s="199" t="s">
        <v>126</v>
      </c>
      <c r="C13" s="199"/>
      <c r="D13" s="192" t="s">
        <v>127</v>
      </c>
      <c r="E13" s="192"/>
      <c r="F13" s="192"/>
      <c r="G13" s="27">
        <f>IFERROR(AVERAGE('GN25支援員（入力）'!D10:'GN25支援員（入力）'!D11),"")</f>
        <v>1.5</v>
      </c>
      <c r="H13" s="28" t="str">
        <f t="shared" si="0"/>
        <v>↗</v>
      </c>
      <c r="I13" s="27">
        <f>IFERROR(AVERAGE('GN25支援員（入力）'!E10:'GN25支援員（入力）'!E11),"")</f>
        <v>2.5</v>
      </c>
      <c r="J13" s="28" t="str">
        <f t="shared" si="1"/>
        <v>-</v>
      </c>
      <c r="K13" s="27">
        <f>IFERROR(AVERAGE('GN25支援員（入力）'!F10:'GN25支援員（入力）'!F11),"")</f>
        <v>2.5</v>
      </c>
      <c r="L13" s="28" t="str">
        <f t="shared" si="1"/>
        <v/>
      </c>
      <c r="M13" s="27" t="str">
        <f>IFERROR(AVERAGE('GN25支援員（入力）'!G10:'GN25支援員（入力）'!G11),"")</f>
        <v/>
      </c>
      <c r="N13" s="28" t="str">
        <f t="shared" si="2"/>
        <v/>
      </c>
      <c r="O13" s="27" t="str">
        <f>IFERROR(AVERAGE('GN25支援員（入力）'!H10:'GN25支援員（入力）'!H11),"")</f>
        <v/>
      </c>
      <c r="P13" s="28" t="str">
        <f t="shared" si="3"/>
        <v/>
      </c>
      <c r="Q13" s="27" t="str">
        <f>IFERROR(AVERAGE('GN25支援員（入力）'!I10:'GN25支援員（入力）'!I11),"")</f>
        <v/>
      </c>
      <c r="R13" s="28" t="str">
        <f t="shared" si="4"/>
        <v/>
      </c>
      <c r="S13" s="27" t="str">
        <f>IFERROR(AVERAGE('GN25支援員（入力）'!J10:'GN25支援員（入力）'!J11),"")</f>
        <v/>
      </c>
      <c r="T13" s="28" t="str">
        <f t="shared" si="5"/>
        <v/>
      </c>
      <c r="U13" s="27" t="str">
        <f>IFERROR(AVERAGE('GN25支援員（入力）'!K10:'GN25支援員（入力）'!K11),"")</f>
        <v/>
      </c>
      <c r="V13" s="28" t="str">
        <f t="shared" si="6"/>
        <v/>
      </c>
      <c r="W13" s="27" t="str">
        <f>IFERROR(AVERAGE('GN25支援員（入力）'!L10:'GN25支援員（入力）'!L11),"")</f>
        <v/>
      </c>
      <c r="X13" s="28" t="str">
        <f t="shared" si="7"/>
        <v/>
      </c>
      <c r="Y13" s="27" t="str">
        <f>IFERROR(AVERAGE('GN25支援員（入力）'!M10:'GN25支援員（入力）'!M11),"")</f>
        <v/>
      </c>
      <c r="Z13" s="28" t="str">
        <f t="shared" si="8"/>
        <v/>
      </c>
      <c r="AA13" s="27" t="str">
        <f>IFERROR(AVERAGE('GN25支援員（入力）'!N10:'GN25支援員（入力）'!N11),"")</f>
        <v/>
      </c>
      <c r="AB13" s="28" t="str">
        <f t="shared" si="9"/>
        <v/>
      </c>
      <c r="AC13" s="29" t="str">
        <f>IFERROR(AVERAGE('GN25支援員（入力）'!O10:'GN25支援員（入力）'!O11),"")</f>
        <v/>
      </c>
    </row>
    <row r="14" spans="1:29" x14ac:dyDescent="0.4">
      <c r="A14" s="133"/>
      <c r="B14" s="199"/>
      <c r="C14" s="199"/>
      <c r="D14" s="192" t="s">
        <v>128</v>
      </c>
      <c r="E14" s="192"/>
      <c r="F14" s="192"/>
      <c r="G14" s="27">
        <f>IF('GN25支援員（入力）'!D12="","",'GN25支援員（入力）'!D12)</f>
        <v>2</v>
      </c>
      <c r="H14" s="28" t="str">
        <f t="shared" si="0"/>
        <v>-</v>
      </c>
      <c r="I14" s="27">
        <f>IF('GN25支援員（入力）'!E12="","",'GN25支援員（入力）'!E12)</f>
        <v>2</v>
      </c>
      <c r="J14" s="28" t="str">
        <f t="shared" si="1"/>
        <v>-</v>
      </c>
      <c r="K14" s="27">
        <f>IF('GN25支援員（入力）'!F12="","",'GN25支援員（入力）'!F12)</f>
        <v>2</v>
      </c>
      <c r="L14" s="28" t="str">
        <f t="shared" si="1"/>
        <v/>
      </c>
      <c r="M14" s="27" t="str">
        <f>IF('GN25支援員（入力）'!G12="","",'GN25支援員（入力）'!G12)</f>
        <v/>
      </c>
      <c r="N14" s="28" t="str">
        <f t="shared" si="2"/>
        <v/>
      </c>
      <c r="O14" s="27" t="str">
        <f>IF('GN25支援員（入力）'!H12="","",'GN25支援員（入力）'!H12)</f>
        <v/>
      </c>
      <c r="P14" s="28" t="str">
        <f t="shared" si="3"/>
        <v/>
      </c>
      <c r="Q14" s="27" t="str">
        <f>IF('GN25支援員（入力）'!I12="","",'GN25支援員（入力）'!I12)</f>
        <v/>
      </c>
      <c r="R14" s="28" t="str">
        <f t="shared" si="4"/>
        <v/>
      </c>
      <c r="S14" s="27" t="str">
        <f>IF('GN25支援員（入力）'!J12="","",'GN25支援員（入力）'!J12)</f>
        <v/>
      </c>
      <c r="T14" s="28" t="str">
        <f t="shared" si="5"/>
        <v/>
      </c>
      <c r="U14" s="27" t="str">
        <f>IF('GN25支援員（入力）'!K12="","",'GN25支援員（入力）'!K12)</f>
        <v/>
      </c>
      <c r="V14" s="28" t="str">
        <f t="shared" si="6"/>
        <v/>
      </c>
      <c r="W14" s="27" t="str">
        <f>IF('GN25支援員（入力）'!L12="","",'GN25支援員（入力）'!L12)</f>
        <v/>
      </c>
      <c r="X14" s="28" t="str">
        <f t="shared" si="7"/>
        <v/>
      </c>
      <c r="Y14" s="27" t="str">
        <f>IF('GN25支援員（入力）'!M12="","",'GN25支援員（入力）'!M12)</f>
        <v/>
      </c>
      <c r="Z14" s="28" t="str">
        <f t="shared" si="8"/>
        <v/>
      </c>
      <c r="AA14" s="27" t="str">
        <f>IF('GN25支援員（入力）'!N12="","",'GN25支援員（入力）'!N12)</f>
        <v/>
      </c>
      <c r="AB14" s="28" t="str">
        <f t="shared" si="9"/>
        <v/>
      </c>
      <c r="AC14" s="29" t="str">
        <f>IF('GN25支援員（入力）'!O12="","",'GN25支援員（入力）'!O12)</f>
        <v/>
      </c>
    </row>
    <row r="15" spans="1:29" x14ac:dyDescent="0.4">
      <c r="A15" s="134"/>
      <c r="B15" s="200" t="s">
        <v>129</v>
      </c>
      <c r="C15" s="201"/>
      <c r="D15" s="202" t="s">
        <v>130</v>
      </c>
      <c r="E15" s="202"/>
      <c r="F15" s="202"/>
      <c r="G15" s="30">
        <f>IF('GN25支援員（入力）'!D13="","",'GN25支援員（入力）'!D13)</f>
        <v>1</v>
      </c>
      <c r="H15" s="31" t="str">
        <f t="shared" si="0"/>
        <v>-</v>
      </c>
      <c r="I15" s="30">
        <f>IF('GN25支援員（入力）'!E13="","",'GN25支援員（入力）'!E13)</f>
        <v>1</v>
      </c>
      <c r="J15" s="31" t="str">
        <f t="shared" si="1"/>
        <v>↗</v>
      </c>
      <c r="K15" s="30">
        <f>IF('GN25支援員（入力）'!F13="","",'GN25支援員（入力）'!F13)</f>
        <v>2</v>
      </c>
      <c r="L15" s="31" t="str">
        <f t="shared" si="1"/>
        <v/>
      </c>
      <c r="M15" s="30" t="str">
        <f>IF('GN25支援員（入力）'!G13="","",'GN25支援員（入力）'!G13)</f>
        <v/>
      </c>
      <c r="N15" s="31" t="str">
        <f t="shared" si="2"/>
        <v/>
      </c>
      <c r="O15" s="30" t="str">
        <f>IF('GN25支援員（入力）'!H13="","",'GN25支援員（入力）'!H13)</f>
        <v/>
      </c>
      <c r="P15" s="31" t="str">
        <f t="shared" si="3"/>
        <v/>
      </c>
      <c r="Q15" s="30" t="str">
        <f>IF('GN25支援員（入力）'!I13="","",'GN25支援員（入力）'!I13)</f>
        <v/>
      </c>
      <c r="R15" s="31" t="str">
        <f t="shared" si="4"/>
        <v/>
      </c>
      <c r="S15" s="30" t="str">
        <f>IF('GN25支援員（入力）'!J13="","",'GN25支援員（入力）'!J13)</f>
        <v/>
      </c>
      <c r="T15" s="31" t="str">
        <f t="shared" si="5"/>
        <v/>
      </c>
      <c r="U15" s="30" t="str">
        <f>IF('GN25支援員（入力）'!K13="","",'GN25支援員（入力）'!K13)</f>
        <v/>
      </c>
      <c r="V15" s="31" t="str">
        <f t="shared" si="6"/>
        <v/>
      </c>
      <c r="W15" s="30" t="str">
        <f>IF('GN25支援員（入力）'!L13="","",'GN25支援員（入力）'!L13)</f>
        <v/>
      </c>
      <c r="X15" s="31" t="str">
        <f t="shared" si="7"/>
        <v/>
      </c>
      <c r="Y15" s="30" t="str">
        <f>IF('GN25支援員（入力）'!M13="","",'GN25支援員（入力）'!M13)</f>
        <v/>
      </c>
      <c r="Z15" s="31" t="str">
        <f t="shared" si="8"/>
        <v/>
      </c>
      <c r="AA15" s="30" t="str">
        <f>IF('GN25支援員（入力）'!N13="","",'GN25支援員（入力）'!N13)</f>
        <v/>
      </c>
      <c r="AB15" s="31" t="str">
        <f t="shared" si="9"/>
        <v/>
      </c>
      <c r="AC15" s="32" t="str">
        <f>IF('GN25支援員（入力）'!O13="","",'GN25支援員（入力）'!O13)</f>
        <v/>
      </c>
    </row>
    <row r="16" spans="1:29" ht="18" customHeight="1" x14ac:dyDescent="0.4">
      <c r="A16" s="132" t="s">
        <v>131</v>
      </c>
      <c r="B16" s="187" t="s">
        <v>132</v>
      </c>
      <c r="C16" s="188"/>
      <c r="D16" s="189" t="s">
        <v>132</v>
      </c>
      <c r="E16" s="189"/>
      <c r="F16" s="189"/>
      <c r="G16" s="24">
        <f>IFERROR(AVERAGE('GN25支援員（入力）'!D14:'GN25支援員（入力）'!D15),"")</f>
        <v>1.5</v>
      </c>
      <c r="H16" s="25" t="str">
        <f t="shared" si="0"/>
        <v>-</v>
      </c>
      <c r="I16" s="24">
        <f>IFERROR(AVERAGE('GN25支援員（入力）'!E14:'GN25支援員（入力）'!E15),"")</f>
        <v>1.5</v>
      </c>
      <c r="J16" s="25" t="str">
        <f t="shared" si="1"/>
        <v>↗</v>
      </c>
      <c r="K16" s="24">
        <f>IFERROR(AVERAGE('GN25支援員（入力）'!F14:'GN25支援員（入力）'!F15),"")</f>
        <v>2.5</v>
      </c>
      <c r="L16" s="25" t="str">
        <f t="shared" si="1"/>
        <v/>
      </c>
      <c r="M16" s="24" t="str">
        <f>IFERROR(AVERAGE('GN25支援員（入力）'!G14:'GN25支援員（入力）'!G15),"")</f>
        <v/>
      </c>
      <c r="N16" s="25" t="str">
        <f t="shared" si="2"/>
        <v/>
      </c>
      <c r="O16" s="24" t="str">
        <f>IFERROR(AVERAGE('GN25支援員（入力）'!H14:'GN25支援員（入力）'!H15),"")</f>
        <v/>
      </c>
      <c r="P16" s="25" t="str">
        <f t="shared" si="3"/>
        <v/>
      </c>
      <c r="Q16" s="24" t="str">
        <f>IFERROR(AVERAGE('GN25支援員（入力）'!I14:'GN25支援員（入力）'!I15),"")</f>
        <v/>
      </c>
      <c r="R16" s="25" t="str">
        <f t="shared" si="4"/>
        <v/>
      </c>
      <c r="S16" s="24" t="str">
        <f>IFERROR(AVERAGE('GN25支援員（入力）'!J14:'GN25支援員（入力）'!J15),"")</f>
        <v/>
      </c>
      <c r="T16" s="25" t="str">
        <f t="shared" si="5"/>
        <v/>
      </c>
      <c r="U16" s="24" t="str">
        <f>IFERROR(AVERAGE('GN25支援員（入力）'!K14:'GN25支援員（入力）'!K15),"")</f>
        <v/>
      </c>
      <c r="V16" s="25" t="str">
        <f t="shared" si="6"/>
        <v/>
      </c>
      <c r="W16" s="24" t="str">
        <f>IFERROR(AVERAGE('GN25支援員（入力）'!L14:'GN25支援員（入力）'!L15),"")</f>
        <v/>
      </c>
      <c r="X16" s="25" t="str">
        <f t="shared" si="7"/>
        <v/>
      </c>
      <c r="Y16" s="24" t="str">
        <f>IFERROR(AVERAGE('GN25支援員（入力）'!M14:'GN25支援員（入力）'!M15),"")</f>
        <v/>
      </c>
      <c r="Z16" s="25" t="str">
        <f t="shared" si="8"/>
        <v/>
      </c>
      <c r="AA16" s="24" t="str">
        <f>IFERROR(AVERAGE('GN25支援員（入力）'!N14:'GN25支援員（入力）'!N15),"")</f>
        <v/>
      </c>
      <c r="AB16" s="25" t="str">
        <f t="shared" si="9"/>
        <v/>
      </c>
      <c r="AC16" s="26" t="str">
        <f>IFERROR(AVERAGE('GN25支援員（入力）'!O14:'GN25支援員（入力）'!O15),"")</f>
        <v/>
      </c>
    </row>
    <row r="17" spans="1:29" ht="18" customHeight="1" x14ac:dyDescent="0.4">
      <c r="A17" s="133"/>
      <c r="B17" s="190" t="s">
        <v>133</v>
      </c>
      <c r="C17" s="191"/>
      <c r="D17" s="192" t="s">
        <v>134</v>
      </c>
      <c r="E17" s="192"/>
      <c r="F17" s="192"/>
      <c r="G17" s="27">
        <f>IF('GN25支援員（入力）'!D17="","",AVERAGE('GN25支援員（入力）'!D16,5-'GN25支援員（入力）'!D17))</f>
        <v>1</v>
      </c>
      <c r="H17" s="28" t="str">
        <f t="shared" si="0"/>
        <v>-</v>
      </c>
      <c r="I17" s="27">
        <f>IF('GN25支援員（入力）'!E17="","",AVERAGE('GN25支援員（入力）'!E16,5-'GN25支援員（入力）'!E17))</f>
        <v>1</v>
      </c>
      <c r="J17" s="28" t="str">
        <f t="shared" si="1"/>
        <v>↗</v>
      </c>
      <c r="K17" s="27">
        <f>IF('GN25支援員（入力）'!F17="","",AVERAGE('GN25支援員（入力）'!F16,5-'GN25支援員（入力）'!F17))</f>
        <v>2</v>
      </c>
      <c r="L17" s="28" t="str">
        <f t="shared" si="1"/>
        <v/>
      </c>
      <c r="M17" s="27" t="str">
        <f>IF('GN25支援員（入力）'!G17="","",AVERAGE('GN25支援員（入力）'!G16,5-'GN25支援員（入力）'!G17))</f>
        <v/>
      </c>
      <c r="N17" s="28" t="str">
        <f t="shared" si="2"/>
        <v/>
      </c>
      <c r="O17" s="27" t="str">
        <f>IF('GN25支援員（入力）'!H17="","",AVERAGE('GN25支援員（入力）'!H16,5-'GN25支援員（入力）'!H17))</f>
        <v/>
      </c>
      <c r="P17" s="28" t="str">
        <f t="shared" si="3"/>
        <v/>
      </c>
      <c r="Q17" s="27" t="str">
        <f>IF('GN25支援員（入力）'!I17="","",AVERAGE('GN25支援員（入力）'!I16,5-'GN25支援員（入力）'!I17))</f>
        <v/>
      </c>
      <c r="R17" s="28" t="str">
        <f t="shared" si="4"/>
        <v/>
      </c>
      <c r="S17" s="27" t="str">
        <f>IF('GN25支援員（入力）'!J17="","",AVERAGE('GN25支援員（入力）'!J16,5-'GN25支援員（入力）'!J17))</f>
        <v/>
      </c>
      <c r="T17" s="28" t="str">
        <f t="shared" si="5"/>
        <v/>
      </c>
      <c r="U17" s="27" t="str">
        <f>IF('GN25支援員（入力）'!K17="","",AVERAGE('GN25支援員（入力）'!K16,5-'GN25支援員（入力）'!K17))</f>
        <v/>
      </c>
      <c r="V17" s="28" t="str">
        <f t="shared" si="6"/>
        <v/>
      </c>
      <c r="W17" s="27" t="str">
        <f>IF('GN25支援員（入力）'!L17="","",AVERAGE('GN25支援員（入力）'!L16,5-'GN25支援員（入力）'!L17))</f>
        <v/>
      </c>
      <c r="X17" s="28" t="str">
        <f t="shared" si="7"/>
        <v/>
      </c>
      <c r="Y17" s="27" t="str">
        <f>IF('GN25支援員（入力）'!M17="","",AVERAGE('GN25支援員（入力）'!M16,5-'GN25支援員（入力）'!M17))</f>
        <v/>
      </c>
      <c r="Z17" s="28" t="str">
        <f t="shared" si="8"/>
        <v/>
      </c>
      <c r="AA17" s="27" t="str">
        <f>IF('GN25支援員（入力）'!N17="","",AVERAGE('GN25支援員（入力）'!N16,5-'GN25支援員（入力）'!N17))</f>
        <v/>
      </c>
      <c r="AB17" s="28" t="str">
        <f t="shared" si="9"/>
        <v/>
      </c>
      <c r="AC17" s="29" t="str">
        <f>IF('GN25支援員（入力）'!O17="","",AVERAGE('GN25支援員（入力）'!O16,5-'GN25支援員（入力）'!O17))</f>
        <v/>
      </c>
    </row>
    <row r="18" spans="1:29" ht="18" customHeight="1" x14ac:dyDescent="0.4">
      <c r="A18" s="133"/>
      <c r="B18" s="193" t="s">
        <v>135</v>
      </c>
      <c r="C18" s="194"/>
      <c r="D18" s="192" t="s">
        <v>179</v>
      </c>
      <c r="E18" s="192"/>
      <c r="F18" s="192"/>
      <c r="G18" s="27">
        <f>IFERROR(AVERAGE('GN25支援員（入力）'!D18:'GN25支援員（入力）'!D19),"")</f>
        <v>2</v>
      </c>
      <c r="H18" s="28" t="str">
        <f t="shared" si="0"/>
        <v>-</v>
      </c>
      <c r="I18" s="27">
        <f>IFERROR(AVERAGE('GN25支援員（入力）'!E18:'GN25支援員（入力）'!E19),"")</f>
        <v>2</v>
      </c>
      <c r="J18" s="28" t="str">
        <f t="shared" si="1"/>
        <v>↗</v>
      </c>
      <c r="K18" s="27">
        <f>IFERROR(AVERAGE('GN25支援員（入力）'!F18:'GN25支援員（入力）'!F19),"")</f>
        <v>3</v>
      </c>
      <c r="L18" s="28" t="str">
        <f t="shared" si="1"/>
        <v/>
      </c>
      <c r="M18" s="27" t="str">
        <f>IFERROR(AVERAGE('GN25支援員（入力）'!G18:'GN25支援員（入力）'!G19),"")</f>
        <v/>
      </c>
      <c r="N18" s="28" t="str">
        <f t="shared" si="2"/>
        <v/>
      </c>
      <c r="O18" s="27" t="str">
        <f>IFERROR(AVERAGE('GN25支援員（入力）'!H18:'GN25支援員（入力）'!H19),"")</f>
        <v/>
      </c>
      <c r="P18" s="28" t="str">
        <f t="shared" si="3"/>
        <v/>
      </c>
      <c r="Q18" s="27" t="str">
        <f>IFERROR(AVERAGE('GN25支援員（入力）'!I18:'GN25支援員（入力）'!I19),"")</f>
        <v/>
      </c>
      <c r="R18" s="28" t="str">
        <f t="shared" si="4"/>
        <v/>
      </c>
      <c r="S18" s="27" t="str">
        <f>IFERROR(AVERAGE('GN25支援員（入力）'!J18:'GN25支援員（入力）'!J19),"")</f>
        <v/>
      </c>
      <c r="T18" s="28" t="str">
        <f t="shared" si="5"/>
        <v/>
      </c>
      <c r="U18" s="27" t="str">
        <f>IFERROR(AVERAGE('GN25支援員（入力）'!K18:'GN25支援員（入力）'!K19),"")</f>
        <v/>
      </c>
      <c r="V18" s="28" t="str">
        <f t="shared" si="6"/>
        <v/>
      </c>
      <c r="W18" s="27" t="str">
        <f>IFERROR(AVERAGE('GN25支援員（入力）'!L18:'GN25支援員（入力）'!L19),"")</f>
        <v/>
      </c>
      <c r="X18" s="28" t="str">
        <f t="shared" si="7"/>
        <v/>
      </c>
      <c r="Y18" s="27" t="str">
        <f>IFERROR(AVERAGE('GN25支援員（入力）'!M18:'GN25支援員（入力）'!M19),"")</f>
        <v/>
      </c>
      <c r="Z18" s="28" t="str">
        <f t="shared" si="8"/>
        <v/>
      </c>
      <c r="AA18" s="27" t="str">
        <f>IFERROR(AVERAGE('GN25支援員（入力）'!N18:'GN25支援員（入力）'!N19),"")</f>
        <v/>
      </c>
      <c r="AB18" s="28" t="str">
        <f t="shared" si="9"/>
        <v/>
      </c>
      <c r="AC18" s="29" t="str">
        <f>IFERROR(AVERAGE('GN25支援員（入力）'!O18:'GN25支援員（入力）'!O19),"")</f>
        <v/>
      </c>
    </row>
    <row r="19" spans="1:29" x14ac:dyDescent="0.4">
      <c r="A19" s="133"/>
      <c r="B19" s="195"/>
      <c r="C19" s="196"/>
      <c r="D19" s="192" t="s">
        <v>125</v>
      </c>
      <c r="E19" s="192"/>
      <c r="F19" s="192"/>
      <c r="G19" s="27">
        <f>IF('GN25支援員（入力）'!D20="","",'GN25支援員（入力）'!D20)</f>
        <v>3</v>
      </c>
      <c r="H19" s="28" t="str">
        <f t="shared" si="0"/>
        <v>↘</v>
      </c>
      <c r="I19" s="27">
        <f>IF('GN25支援員（入力）'!E20="","",'GN25支援員（入力）'!E20)</f>
        <v>2</v>
      </c>
      <c r="J19" s="28" t="str">
        <f t="shared" si="1"/>
        <v>-</v>
      </c>
      <c r="K19" s="27">
        <f>IF('GN25支援員（入力）'!F20="","",'GN25支援員（入力）'!F20)</f>
        <v>2</v>
      </c>
      <c r="L19" s="28" t="str">
        <f t="shared" si="1"/>
        <v/>
      </c>
      <c r="M19" s="27" t="str">
        <f>IF('GN25支援員（入力）'!G20="","",'GN25支援員（入力）'!G20)</f>
        <v/>
      </c>
      <c r="N19" s="28" t="str">
        <f t="shared" si="2"/>
        <v/>
      </c>
      <c r="O19" s="27" t="str">
        <f>IF('GN25支援員（入力）'!H20="","",'GN25支援員（入力）'!H20)</f>
        <v/>
      </c>
      <c r="P19" s="28" t="str">
        <f t="shared" si="3"/>
        <v/>
      </c>
      <c r="Q19" s="27" t="str">
        <f>IF('GN25支援員（入力）'!I20="","",'GN25支援員（入力）'!I20)</f>
        <v/>
      </c>
      <c r="R19" s="28" t="str">
        <f t="shared" si="4"/>
        <v/>
      </c>
      <c r="S19" s="27" t="str">
        <f>IF('GN25支援員（入力）'!J20="","",'GN25支援員（入力）'!J20)</f>
        <v/>
      </c>
      <c r="T19" s="28" t="str">
        <f t="shared" si="5"/>
        <v/>
      </c>
      <c r="U19" s="27" t="str">
        <f>IF('GN25支援員（入力）'!K20="","",'GN25支援員（入力）'!K20)</f>
        <v/>
      </c>
      <c r="V19" s="28" t="str">
        <f t="shared" si="6"/>
        <v/>
      </c>
      <c r="W19" s="27" t="str">
        <f>IF('GN25支援員（入力）'!L20="","",'GN25支援員（入力）'!L20)</f>
        <v/>
      </c>
      <c r="X19" s="28" t="str">
        <f t="shared" si="7"/>
        <v/>
      </c>
      <c r="Y19" s="27" t="str">
        <f>IF('GN25支援員（入力）'!M20="","",'GN25支援員（入力）'!M20)</f>
        <v/>
      </c>
      <c r="Z19" s="28" t="str">
        <f t="shared" si="8"/>
        <v/>
      </c>
      <c r="AA19" s="27" t="str">
        <f>IF('GN25支援員（入力）'!N20="","",'GN25支援員（入力）'!N20)</f>
        <v/>
      </c>
      <c r="AB19" s="28" t="str">
        <f t="shared" si="9"/>
        <v/>
      </c>
      <c r="AC19" s="29" t="str">
        <f>IF('GN25支援員（入力）'!O20="","",'GN25支援員（入力）'!O20)</f>
        <v/>
      </c>
    </row>
    <row r="20" spans="1:29" x14ac:dyDescent="0.4">
      <c r="A20" s="134"/>
      <c r="B20" s="197" t="s">
        <v>136</v>
      </c>
      <c r="C20" s="197"/>
      <c r="D20" s="197" t="s">
        <v>136</v>
      </c>
      <c r="E20" s="197"/>
      <c r="F20" s="197"/>
      <c r="G20" s="30">
        <f>IFERROR(AVERAGE('GN25支援員（入力）'!D21:'GN25支援員（入力）'!D22),"")</f>
        <v>1</v>
      </c>
      <c r="H20" s="31" t="str">
        <f t="shared" si="0"/>
        <v>-</v>
      </c>
      <c r="I20" s="30">
        <f>IFERROR(AVERAGE('GN25支援員（入力）'!E21:'GN25支援員（入力）'!E22),"")</f>
        <v>1</v>
      </c>
      <c r="J20" s="31" t="str">
        <f t="shared" si="1"/>
        <v>↗</v>
      </c>
      <c r="K20" s="30">
        <f>IFERROR(AVERAGE('GN25支援員（入力）'!F21:'GN25支援員（入力）'!F22),"")</f>
        <v>2</v>
      </c>
      <c r="L20" s="31" t="str">
        <f t="shared" si="1"/>
        <v/>
      </c>
      <c r="M20" s="30" t="str">
        <f>IFERROR(AVERAGE('GN25支援員（入力）'!G21:'GN25支援員（入力）'!G22),"")</f>
        <v/>
      </c>
      <c r="N20" s="31" t="str">
        <f t="shared" si="2"/>
        <v/>
      </c>
      <c r="O20" s="30" t="str">
        <f>IFERROR(AVERAGE('GN25支援員（入力）'!H21:'GN25支援員（入力）'!H22),"")</f>
        <v/>
      </c>
      <c r="P20" s="31" t="str">
        <f t="shared" si="3"/>
        <v/>
      </c>
      <c r="Q20" s="30" t="str">
        <f>IFERROR(AVERAGE('GN25支援員（入力）'!I21:'GN25支援員（入力）'!I22),"")</f>
        <v/>
      </c>
      <c r="R20" s="31" t="str">
        <f t="shared" si="4"/>
        <v/>
      </c>
      <c r="S20" s="30" t="str">
        <f>IFERROR(AVERAGE('GN25支援員（入力）'!J21:'GN25支援員（入力）'!J22),"")</f>
        <v/>
      </c>
      <c r="T20" s="31" t="str">
        <f t="shared" si="5"/>
        <v/>
      </c>
      <c r="U20" s="30" t="str">
        <f>IFERROR(AVERAGE('GN25支援員（入力）'!K21:'GN25支援員（入力）'!K22),"")</f>
        <v/>
      </c>
      <c r="V20" s="31" t="str">
        <f t="shared" si="6"/>
        <v/>
      </c>
      <c r="W20" s="30" t="str">
        <f>IFERROR(AVERAGE('GN25支援員（入力）'!L21:'GN25支援員（入力）'!L22),"")</f>
        <v/>
      </c>
      <c r="X20" s="31" t="str">
        <f t="shared" si="7"/>
        <v/>
      </c>
      <c r="Y20" s="30" t="str">
        <f>IFERROR(AVERAGE('GN25支援員（入力）'!M21:'GN25支援員（入力）'!M22),"")</f>
        <v/>
      </c>
      <c r="Z20" s="31" t="str">
        <f t="shared" si="8"/>
        <v/>
      </c>
      <c r="AA20" s="30" t="str">
        <f>IFERROR(AVERAGE('GN25支援員（入力）'!N21:'GN25支援員（入力）'!N22),"")</f>
        <v/>
      </c>
      <c r="AB20" s="31" t="str">
        <f t="shared" si="9"/>
        <v/>
      </c>
      <c r="AC20" s="32" t="str">
        <f>IFERROR(AVERAGE('GN25支援員（入力）'!O21:'GN25支援員（入力）'!O22),"")</f>
        <v/>
      </c>
    </row>
    <row r="21" spans="1:29" ht="18" customHeight="1" x14ac:dyDescent="0.4">
      <c r="A21" s="177" t="s">
        <v>137</v>
      </c>
      <c r="B21" s="198" t="s">
        <v>138</v>
      </c>
      <c r="C21" s="198"/>
      <c r="D21" s="198" t="s">
        <v>139</v>
      </c>
      <c r="E21" s="198"/>
      <c r="F21" s="198"/>
      <c r="G21" s="24">
        <f>IF('GN25支援員（入力）'!D23="","",'GN25支援員（入力）'!D23)</f>
        <v>1</v>
      </c>
      <c r="H21" s="25" t="str">
        <f t="shared" si="0"/>
        <v>-</v>
      </c>
      <c r="I21" s="24">
        <f>IF('GN25支援員（入力）'!E23="","",'GN25支援員（入力）'!E23)</f>
        <v>1</v>
      </c>
      <c r="J21" s="25" t="str">
        <f t="shared" si="1"/>
        <v>↗</v>
      </c>
      <c r="K21" s="24">
        <f>IF('GN25支援員（入力）'!F23="","",'GN25支援員（入力）'!F23)</f>
        <v>2</v>
      </c>
      <c r="L21" s="25" t="str">
        <f t="shared" si="1"/>
        <v/>
      </c>
      <c r="M21" s="24" t="str">
        <f>IF('GN25支援員（入力）'!G23="","",'GN25支援員（入力）'!G23)</f>
        <v/>
      </c>
      <c r="N21" s="25" t="str">
        <f t="shared" si="2"/>
        <v/>
      </c>
      <c r="O21" s="24" t="str">
        <f>IF('GN25支援員（入力）'!H23="","",'GN25支援員（入力）'!H23)</f>
        <v/>
      </c>
      <c r="P21" s="25" t="str">
        <f t="shared" si="3"/>
        <v/>
      </c>
      <c r="Q21" s="24" t="str">
        <f>IF('GN25支援員（入力）'!I23="","",'GN25支援員（入力）'!I23)</f>
        <v/>
      </c>
      <c r="R21" s="25" t="str">
        <f t="shared" si="4"/>
        <v/>
      </c>
      <c r="S21" s="24" t="str">
        <f>IF('GN25支援員（入力）'!J23="","",'GN25支援員（入力）'!J23)</f>
        <v/>
      </c>
      <c r="T21" s="25" t="str">
        <f t="shared" si="5"/>
        <v/>
      </c>
      <c r="U21" s="24" t="str">
        <f>IF('GN25支援員（入力）'!K23="","",'GN25支援員（入力）'!K23)</f>
        <v/>
      </c>
      <c r="V21" s="25" t="str">
        <f t="shared" si="6"/>
        <v/>
      </c>
      <c r="W21" s="24" t="str">
        <f>IF('GN25支援員（入力）'!L23="","",'GN25支援員（入力）'!L23)</f>
        <v/>
      </c>
      <c r="X21" s="25" t="str">
        <f t="shared" si="7"/>
        <v/>
      </c>
      <c r="Y21" s="24" t="str">
        <f>IF('GN25支援員（入力）'!M23="","",'GN25支援員（入力）'!M23)</f>
        <v/>
      </c>
      <c r="Z21" s="25" t="str">
        <f t="shared" si="8"/>
        <v/>
      </c>
      <c r="AA21" s="24" t="str">
        <f>IF('GN25支援員（入力）'!N23="","",'GN25支援員（入力）'!N23)</f>
        <v/>
      </c>
      <c r="AB21" s="25" t="str">
        <f t="shared" si="9"/>
        <v/>
      </c>
      <c r="AC21" s="26" t="str">
        <f>IF('GN25支援員（入力）'!O23="","",'GN25支援員（入力）'!O23)</f>
        <v/>
      </c>
    </row>
    <row r="22" spans="1:29" x14ac:dyDescent="0.4">
      <c r="A22" s="178"/>
      <c r="B22" s="199"/>
      <c r="C22" s="199"/>
      <c r="D22" s="199" t="s">
        <v>140</v>
      </c>
      <c r="E22" s="199"/>
      <c r="F22" s="199"/>
      <c r="G22" s="27">
        <f>IF('GN25支援員（入力）'!D24="","",'GN25支援員（入力）'!D24)</f>
        <v>1</v>
      </c>
      <c r="H22" s="28" t="str">
        <f t="shared" si="0"/>
        <v>-</v>
      </c>
      <c r="I22" s="27">
        <f>IF('GN25支援員（入力）'!E24="","",'GN25支援員（入力）'!E24)</f>
        <v>1</v>
      </c>
      <c r="J22" s="28" t="str">
        <f t="shared" si="1"/>
        <v>-</v>
      </c>
      <c r="K22" s="27">
        <f>IF('GN25支援員（入力）'!F24="","",'GN25支援員（入力）'!F24)</f>
        <v>1</v>
      </c>
      <c r="L22" s="28" t="str">
        <f t="shared" si="1"/>
        <v/>
      </c>
      <c r="M22" s="27" t="str">
        <f>IF('GN25支援員（入力）'!G24="","",'GN25支援員（入力）'!G24)</f>
        <v/>
      </c>
      <c r="N22" s="28" t="str">
        <f t="shared" si="2"/>
        <v/>
      </c>
      <c r="O22" s="27" t="str">
        <f>IF('GN25支援員（入力）'!H24="","",'GN25支援員（入力）'!H24)</f>
        <v/>
      </c>
      <c r="P22" s="28" t="str">
        <f t="shared" si="3"/>
        <v/>
      </c>
      <c r="Q22" s="27" t="str">
        <f>IF('GN25支援員（入力）'!I24="","",'GN25支援員（入力）'!I24)</f>
        <v/>
      </c>
      <c r="R22" s="28" t="str">
        <f t="shared" si="4"/>
        <v/>
      </c>
      <c r="S22" s="27" t="str">
        <f>IF('GN25支援員（入力）'!J24="","",'GN25支援員（入力）'!J24)</f>
        <v/>
      </c>
      <c r="T22" s="28" t="str">
        <f t="shared" si="5"/>
        <v/>
      </c>
      <c r="U22" s="27" t="str">
        <f>IF('GN25支援員（入力）'!K24="","",'GN25支援員（入力）'!K24)</f>
        <v/>
      </c>
      <c r="V22" s="28" t="str">
        <f t="shared" si="6"/>
        <v/>
      </c>
      <c r="W22" s="27" t="str">
        <f>IF('GN25支援員（入力）'!L24="","",'GN25支援員（入力）'!L24)</f>
        <v/>
      </c>
      <c r="X22" s="28" t="str">
        <f t="shared" si="7"/>
        <v/>
      </c>
      <c r="Y22" s="27" t="str">
        <f>IF('GN25支援員（入力）'!M24="","",'GN25支援員（入力）'!M24)</f>
        <v/>
      </c>
      <c r="Z22" s="28" t="str">
        <f t="shared" si="8"/>
        <v/>
      </c>
      <c r="AA22" s="27" t="str">
        <f>IF('GN25支援員（入力）'!N24="","",'GN25支援員（入力）'!N24)</f>
        <v/>
      </c>
      <c r="AB22" s="28" t="str">
        <f t="shared" si="9"/>
        <v/>
      </c>
      <c r="AC22" s="29" t="str">
        <f>IF('GN25支援員（入力）'!O24="","",'GN25支援員（入力）'!O24)</f>
        <v/>
      </c>
    </row>
    <row r="23" spans="1:29" x14ac:dyDescent="0.4">
      <c r="A23" s="178"/>
      <c r="B23" s="199"/>
      <c r="C23" s="199"/>
      <c r="D23" s="199" t="s">
        <v>141</v>
      </c>
      <c r="E23" s="199"/>
      <c r="F23" s="199"/>
      <c r="G23" s="27">
        <f>IF('GN25支援員（入力）'!D25="","",5-'GN25支援員（入力）'!D25)</f>
        <v>2</v>
      </c>
      <c r="H23" s="28" t="str">
        <f t="shared" si="0"/>
        <v>-</v>
      </c>
      <c r="I23" s="27">
        <f>IF('GN25支援員（入力）'!E25="","",5-'GN25支援員（入力）'!E25)</f>
        <v>2</v>
      </c>
      <c r="J23" s="28" t="str">
        <f t="shared" si="1"/>
        <v>-</v>
      </c>
      <c r="K23" s="27">
        <f>IF('GN25支援員（入力）'!F25="","",5-'GN25支援員（入力）'!F25)</f>
        <v>2</v>
      </c>
      <c r="L23" s="28" t="str">
        <f t="shared" si="1"/>
        <v/>
      </c>
      <c r="M23" s="27" t="str">
        <f>IF('GN25支援員（入力）'!G25="","",5-'GN25支援員（入力）'!G25)</f>
        <v/>
      </c>
      <c r="N23" s="28" t="str">
        <f t="shared" si="2"/>
        <v/>
      </c>
      <c r="O23" s="27" t="str">
        <f>IF('GN25支援員（入力）'!H25="","",5-'GN25支援員（入力）'!H25)</f>
        <v/>
      </c>
      <c r="P23" s="28" t="str">
        <f t="shared" si="3"/>
        <v/>
      </c>
      <c r="Q23" s="27" t="str">
        <f>IF('GN25支援員（入力）'!I25="","",5-'GN25支援員（入力）'!I25)</f>
        <v/>
      </c>
      <c r="R23" s="28" t="str">
        <f t="shared" si="4"/>
        <v/>
      </c>
      <c r="S23" s="27" t="str">
        <f>IF('GN25支援員（入力）'!J25="","",5-'GN25支援員（入力）'!J25)</f>
        <v/>
      </c>
      <c r="T23" s="28" t="str">
        <f t="shared" si="5"/>
        <v/>
      </c>
      <c r="U23" s="27" t="str">
        <f>IF('GN25支援員（入力）'!K25="","",5-'GN25支援員（入力）'!K25)</f>
        <v/>
      </c>
      <c r="V23" s="28" t="str">
        <f t="shared" si="6"/>
        <v/>
      </c>
      <c r="W23" s="27" t="str">
        <f>IF('GN25支援員（入力）'!L25="","",5-'GN25支援員（入力）'!L25)</f>
        <v/>
      </c>
      <c r="X23" s="28" t="str">
        <f t="shared" si="7"/>
        <v/>
      </c>
      <c r="Y23" s="27" t="str">
        <f>IF('GN25支援員（入力）'!M25="","",5-'GN25支援員（入力）'!M25)</f>
        <v/>
      </c>
      <c r="Z23" s="28" t="str">
        <f t="shared" si="8"/>
        <v/>
      </c>
      <c r="AA23" s="27" t="str">
        <f>IF('GN25支援員（入力）'!N25="","",5-'GN25支援員（入力）'!N25)</f>
        <v/>
      </c>
      <c r="AB23" s="28" t="str">
        <f t="shared" si="9"/>
        <v/>
      </c>
      <c r="AC23" s="29" t="str">
        <f>IF('GN25支援員（入力）'!O25="","",5-'GN25支援員（入力）'!O25)</f>
        <v/>
      </c>
    </row>
    <row r="24" spans="1:29" x14ac:dyDescent="0.4">
      <c r="A24" s="178"/>
      <c r="B24" s="199" t="s">
        <v>142</v>
      </c>
      <c r="C24" s="199"/>
      <c r="D24" s="199" t="s">
        <v>142</v>
      </c>
      <c r="E24" s="199"/>
      <c r="F24" s="199"/>
      <c r="G24" s="27">
        <f>IF('GN25支援員（入力）'!D5="就労中",4,IF('GN25支援員（入力）'!D27="","",AVERAGE('GN25支援員（入力）'!D26,5-'GN25支援員（入力）'!D27,'GN25支援員（入力）'!D28)))</f>
        <v>1</v>
      </c>
      <c r="H24" s="28" t="str">
        <f t="shared" si="0"/>
        <v>-</v>
      </c>
      <c r="I24" s="27">
        <f>IF('GN25支援員（入力）'!E5="就労中",4,IF('GN25支援員（入力）'!E27="","",AVERAGE('GN25支援員（入力）'!E26,5-'GN25支援員（入力）'!E27,'GN25支援員（入力）'!E28)))</f>
        <v>1</v>
      </c>
      <c r="J24" s="28" t="str">
        <f t="shared" si="1"/>
        <v>-</v>
      </c>
      <c r="K24" s="27">
        <f>IF('GN25支援員（入力）'!F5="就労中",4,IF('GN25支援員（入力）'!F27="","",AVERAGE('GN25支援員（入力）'!F26,5-'GN25支援員（入力）'!F27,'GN25支援員（入力）'!F28)))</f>
        <v>1</v>
      </c>
      <c r="L24" s="28" t="str">
        <f t="shared" si="1"/>
        <v/>
      </c>
      <c r="M24" s="27" t="str">
        <f>IF('GN25支援員（入力）'!G5="就労中",4,IF('GN25支援員（入力）'!G27="","",AVERAGE('GN25支援員（入力）'!G26,5-'GN25支援員（入力）'!G27,'GN25支援員（入力）'!G28)))</f>
        <v/>
      </c>
      <c r="N24" s="28" t="str">
        <f t="shared" si="2"/>
        <v/>
      </c>
      <c r="O24" s="27" t="str">
        <f>IF('GN25支援員（入力）'!H5="就労中",4,IF('GN25支援員（入力）'!H27="","",AVERAGE('GN25支援員（入力）'!H26,5-'GN25支援員（入力）'!H27,'GN25支援員（入力）'!H28)))</f>
        <v/>
      </c>
      <c r="P24" s="28" t="str">
        <f t="shared" si="3"/>
        <v/>
      </c>
      <c r="Q24" s="27" t="str">
        <f>IF('GN25支援員（入力）'!I5="就労中",4,IF('GN25支援員（入力）'!I27="","",AVERAGE('GN25支援員（入力）'!I26,5-'GN25支援員（入力）'!I27,'GN25支援員（入力）'!I28)))</f>
        <v/>
      </c>
      <c r="R24" s="28" t="str">
        <f t="shared" si="4"/>
        <v/>
      </c>
      <c r="S24" s="27" t="str">
        <f>IF('GN25支援員（入力）'!J5="就労中",4,IF('GN25支援員（入力）'!J27="","",AVERAGE('GN25支援員（入力）'!J26,5-'GN25支援員（入力）'!J27,'GN25支援員（入力）'!J28)))</f>
        <v/>
      </c>
      <c r="T24" s="28" t="str">
        <f t="shared" si="5"/>
        <v/>
      </c>
      <c r="U24" s="27" t="str">
        <f>IF('GN25支援員（入力）'!K5="就労中",4,IF('GN25支援員（入力）'!K27="","",AVERAGE('GN25支援員（入力）'!K26,5-'GN25支援員（入力）'!K27,'GN25支援員（入力）'!K28)))</f>
        <v/>
      </c>
      <c r="V24" s="28" t="str">
        <f t="shared" si="6"/>
        <v/>
      </c>
      <c r="W24" s="27" t="str">
        <f>IF('GN25支援員（入力）'!L5="就労中",4,IF('GN25支援員（入力）'!L27="","",AVERAGE('GN25支援員（入力）'!L26,5-'GN25支援員（入力）'!L27,'GN25支援員（入力）'!L28)))</f>
        <v/>
      </c>
      <c r="X24" s="28" t="str">
        <f t="shared" si="7"/>
        <v/>
      </c>
      <c r="Y24" s="27" t="str">
        <f>IF('GN25支援員（入力）'!M5="就労中",4,IF('GN25支援員（入力）'!M27="","",AVERAGE('GN25支援員（入力）'!M26,5-'GN25支援員（入力）'!M27,'GN25支援員（入力）'!M28)))</f>
        <v/>
      </c>
      <c r="Z24" s="28" t="str">
        <f t="shared" si="8"/>
        <v/>
      </c>
      <c r="AA24" s="27" t="str">
        <f>IF('GN25支援員（入力）'!N5="就労中",4,IF('GN25支援員（入力）'!N27="","",AVERAGE('GN25支援員（入力）'!N26,5-'GN25支援員（入力）'!N27,'GN25支援員（入力）'!N28)))</f>
        <v/>
      </c>
      <c r="AB24" s="28" t="str">
        <f t="shared" si="9"/>
        <v/>
      </c>
      <c r="AC24" s="29" t="str">
        <f>IF('GN25支援員（入力）'!O5="就労中",4,IF('GN25支援員（入力）'!O27="","",AVERAGE('GN25支援員（入力）'!O26,5-'GN25支援員（入力）'!O27,'GN25支援員（入力）'!O28)))</f>
        <v/>
      </c>
    </row>
    <row r="25" spans="1:29" x14ac:dyDescent="0.4">
      <c r="A25" s="178"/>
      <c r="B25" s="199" t="s">
        <v>143</v>
      </c>
      <c r="C25" s="199"/>
      <c r="D25" s="199" t="s">
        <v>144</v>
      </c>
      <c r="E25" s="199"/>
      <c r="F25" s="199"/>
      <c r="G25" s="27">
        <f>IF('GN25支援員（入力）'!D29="","",'GN25支援員（入力）'!D29)</f>
        <v>1</v>
      </c>
      <c r="H25" s="28" t="str">
        <f t="shared" si="0"/>
        <v>-</v>
      </c>
      <c r="I25" s="27">
        <f>IF('GN25支援員（入力）'!E29="","",'GN25支援員（入力）'!E29)</f>
        <v>1</v>
      </c>
      <c r="J25" s="28" t="str">
        <f t="shared" si="1"/>
        <v>-</v>
      </c>
      <c r="K25" s="27">
        <f>IF('GN25支援員（入力）'!F29="","",'GN25支援員（入力）'!F29)</f>
        <v>1</v>
      </c>
      <c r="L25" s="28" t="str">
        <f t="shared" si="1"/>
        <v/>
      </c>
      <c r="M25" s="27" t="str">
        <f>IF('GN25支援員（入力）'!G29="","",'GN25支援員（入力）'!G29)</f>
        <v/>
      </c>
      <c r="N25" s="28" t="str">
        <f t="shared" si="2"/>
        <v/>
      </c>
      <c r="O25" s="27" t="str">
        <f>IF('GN25支援員（入力）'!H29="","",'GN25支援員（入力）'!H29)</f>
        <v/>
      </c>
      <c r="P25" s="28" t="str">
        <f t="shared" si="3"/>
        <v/>
      </c>
      <c r="Q25" s="27" t="str">
        <f>IF('GN25支援員（入力）'!I29="","",'GN25支援員（入力）'!I29)</f>
        <v/>
      </c>
      <c r="R25" s="28" t="str">
        <f t="shared" si="4"/>
        <v/>
      </c>
      <c r="S25" s="27" t="str">
        <f>IF('GN25支援員（入力）'!J29="","",'GN25支援員（入力）'!J29)</f>
        <v/>
      </c>
      <c r="T25" s="28" t="str">
        <f t="shared" si="5"/>
        <v/>
      </c>
      <c r="U25" s="27" t="str">
        <f>IF('GN25支援員（入力）'!K29="","",'GN25支援員（入力）'!K29)</f>
        <v/>
      </c>
      <c r="V25" s="28" t="str">
        <f t="shared" si="6"/>
        <v/>
      </c>
      <c r="W25" s="27" t="str">
        <f>IF('GN25支援員（入力）'!L29="","",'GN25支援員（入力）'!L29)</f>
        <v/>
      </c>
      <c r="X25" s="28" t="str">
        <f t="shared" si="7"/>
        <v/>
      </c>
      <c r="Y25" s="27" t="str">
        <f>IF('GN25支援員（入力）'!M29="","",'GN25支援員（入力）'!M29)</f>
        <v/>
      </c>
      <c r="Z25" s="28" t="str">
        <f t="shared" si="8"/>
        <v/>
      </c>
      <c r="AA25" s="27" t="str">
        <f>IF('GN25支援員（入力）'!N29="","",'GN25支援員（入力）'!N29)</f>
        <v/>
      </c>
      <c r="AB25" s="28" t="str">
        <f t="shared" si="9"/>
        <v/>
      </c>
      <c r="AC25" s="29" t="str">
        <f>IF('GN25支援員（入力）'!O29="","",'GN25支援員（入力）'!O29)</f>
        <v/>
      </c>
    </row>
    <row r="26" spans="1:29" x14ac:dyDescent="0.4">
      <c r="A26" s="179"/>
      <c r="B26" s="197"/>
      <c r="C26" s="197"/>
      <c r="D26" s="197" t="s">
        <v>145</v>
      </c>
      <c r="E26" s="197"/>
      <c r="F26" s="197"/>
      <c r="G26" s="30">
        <f>IF('GN25支援員（入力）'!D30="","",'GN25支援員（入力）'!D30)</f>
        <v>1</v>
      </c>
      <c r="H26" s="31" t="str">
        <f t="shared" si="0"/>
        <v>-</v>
      </c>
      <c r="I26" s="30">
        <f>IF('GN25支援員（入力）'!E30="","",'GN25支援員（入力）'!E30)</f>
        <v>1</v>
      </c>
      <c r="J26" s="31" t="str">
        <f t="shared" si="1"/>
        <v>-</v>
      </c>
      <c r="K26" s="30">
        <f>IF('GN25支援員（入力）'!F30="","",'GN25支援員（入力）'!F30)</f>
        <v>1</v>
      </c>
      <c r="L26" s="31" t="str">
        <f t="shared" si="1"/>
        <v/>
      </c>
      <c r="M26" s="30" t="str">
        <f>IF('GN25支援員（入力）'!G30="","",'GN25支援員（入力）'!G30)</f>
        <v/>
      </c>
      <c r="N26" s="31" t="str">
        <f t="shared" si="2"/>
        <v/>
      </c>
      <c r="O26" s="30" t="str">
        <f>IF('GN25支援員（入力）'!H30="","",'GN25支援員（入力）'!H30)</f>
        <v/>
      </c>
      <c r="P26" s="31" t="str">
        <f t="shared" si="3"/>
        <v/>
      </c>
      <c r="Q26" s="30" t="str">
        <f>IF('GN25支援員（入力）'!I30="","",'GN25支援員（入力）'!I30)</f>
        <v/>
      </c>
      <c r="R26" s="31" t="str">
        <f t="shared" si="4"/>
        <v/>
      </c>
      <c r="S26" s="30" t="str">
        <f>IF('GN25支援員（入力）'!J30="","",'GN25支援員（入力）'!J30)</f>
        <v/>
      </c>
      <c r="T26" s="31" t="str">
        <f t="shared" si="5"/>
        <v/>
      </c>
      <c r="U26" s="30" t="str">
        <f>IF('GN25支援員（入力）'!K30="","",'GN25支援員（入力）'!K30)</f>
        <v/>
      </c>
      <c r="V26" s="31" t="str">
        <f t="shared" si="6"/>
        <v/>
      </c>
      <c r="W26" s="30" t="str">
        <f>IF('GN25支援員（入力）'!L30="","",'GN25支援員（入力）'!L30)</f>
        <v/>
      </c>
      <c r="X26" s="31" t="str">
        <f t="shared" si="7"/>
        <v/>
      </c>
      <c r="Y26" s="30" t="str">
        <f>IF('GN25支援員（入力）'!M30="","",'GN25支援員（入力）'!M30)</f>
        <v/>
      </c>
      <c r="Z26" s="31" t="str">
        <f t="shared" si="8"/>
        <v/>
      </c>
      <c r="AA26" s="30" t="str">
        <f>IF('GN25支援員（入力）'!N30="","",'GN25支援員（入力）'!N30)</f>
        <v/>
      </c>
      <c r="AB26" s="31" t="str">
        <f t="shared" si="9"/>
        <v/>
      </c>
      <c r="AC26" s="32" t="str">
        <f>IF('GN25支援員（入力）'!O30="","",'GN25支援員（入力）'!O30)</f>
        <v/>
      </c>
    </row>
    <row r="27" spans="1:29" x14ac:dyDescent="0.4">
      <c r="A27" s="120" t="s">
        <v>146</v>
      </c>
      <c r="B27" s="122" t="s">
        <v>399</v>
      </c>
      <c r="C27" s="123"/>
      <c r="D27" s="123"/>
      <c r="E27" s="123"/>
      <c r="F27" s="123"/>
      <c r="G27" s="33">
        <f>SUM(G11:G15)</f>
        <v>8.1666666666666679</v>
      </c>
      <c r="H27" s="33"/>
      <c r="I27" s="33">
        <f>SUM(I11:I15)</f>
        <v>9.1666666666666679</v>
      </c>
      <c r="J27" s="33"/>
      <c r="K27" s="33">
        <f>SUM(K11:K15)</f>
        <v>11.166666666666668</v>
      </c>
      <c r="L27" s="33"/>
      <c r="M27" s="33">
        <f>SUM(M11:M15)</f>
        <v>0</v>
      </c>
      <c r="N27" s="33"/>
      <c r="O27" s="33">
        <f>SUM(O11:O15)</f>
        <v>0</v>
      </c>
      <c r="P27" s="33"/>
      <c r="Q27" s="33">
        <f>SUM(Q11:Q15)</f>
        <v>0</v>
      </c>
      <c r="R27" s="33"/>
      <c r="S27" s="33">
        <f>SUM(S11:S15)</f>
        <v>0</v>
      </c>
      <c r="T27" s="33"/>
      <c r="U27" s="33">
        <f>SUM(U11:U15)</f>
        <v>0</v>
      </c>
      <c r="V27" s="33"/>
      <c r="W27" s="33">
        <f>SUM(W11:W15)</f>
        <v>0</v>
      </c>
      <c r="X27" s="33"/>
      <c r="Y27" s="33">
        <f>SUM(Y11:Y15)</f>
        <v>0</v>
      </c>
      <c r="Z27" s="33"/>
      <c r="AA27" s="33">
        <f>SUM(AA11:AA15)</f>
        <v>0</v>
      </c>
      <c r="AB27" s="33"/>
      <c r="AC27" s="33">
        <f>SUM(AC11:AC15)</f>
        <v>0</v>
      </c>
    </row>
    <row r="28" spans="1:29" x14ac:dyDescent="0.4">
      <c r="A28" s="120"/>
      <c r="B28" s="114" t="s">
        <v>147</v>
      </c>
      <c r="C28" s="115"/>
      <c r="D28" s="115"/>
      <c r="E28" s="115"/>
      <c r="F28" s="115"/>
      <c r="G28" s="27">
        <f>SUM(G16:G20)</f>
        <v>8.5</v>
      </c>
      <c r="H28" s="27"/>
      <c r="I28" s="27">
        <f>SUM(I16:I20)</f>
        <v>7.5</v>
      </c>
      <c r="J28" s="27"/>
      <c r="K28" s="27">
        <f>SUM(K16:K20)</f>
        <v>11.5</v>
      </c>
      <c r="L28" s="27"/>
      <c r="M28" s="27">
        <f>SUM(M16:M20)</f>
        <v>0</v>
      </c>
      <c r="N28" s="27"/>
      <c r="O28" s="27">
        <f>SUM(O16:O20)</f>
        <v>0</v>
      </c>
      <c r="P28" s="27"/>
      <c r="Q28" s="27">
        <f>SUM(Q16:Q20)</f>
        <v>0</v>
      </c>
      <c r="R28" s="27"/>
      <c r="S28" s="27">
        <f>SUM(S16:S20)</f>
        <v>0</v>
      </c>
      <c r="T28" s="27"/>
      <c r="U28" s="27">
        <f>SUM(U16:U20)</f>
        <v>0</v>
      </c>
      <c r="V28" s="27"/>
      <c r="W28" s="27">
        <f>SUM(W16:W20)</f>
        <v>0</v>
      </c>
      <c r="X28" s="27"/>
      <c r="Y28" s="27">
        <f>SUM(Y16:Y20)</f>
        <v>0</v>
      </c>
      <c r="Z28" s="27"/>
      <c r="AA28" s="27">
        <f>SUM(AA16:AA20)</f>
        <v>0</v>
      </c>
      <c r="AB28" s="27"/>
      <c r="AC28" s="27">
        <f>SUM(AC16:AC20)</f>
        <v>0</v>
      </c>
    </row>
    <row r="29" spans="1:29" x14ac:dyDescent="0.4">
      <c r="A29" s="120"/>
      <c r="B29" s="114" t="s">
        <v>148</v>
      </c>
      <c r="C29" s="115"/>
      <c r="D29" s="115"/>
      <c r="E29" s="115"/>
      <c r="F29" s="115"/>
      <c r="G29" s="27">
        <f>SUM(G21:G26)</f>
        <v>7</v>
      </c>
      <c r="H29" s="27"/>
      <c r="I29" s="27">
        <f>SUM(I21:I26)</f>
        <v>7</v>
      </c>
      <c r="J29" s="27"/>
      <c r="K29" s="27">
        <f>SUM(K21:K26)</f>
        <v>8</v>
      </c>
      <c r="L29" s="27"/>
      <c r="M29" s="27">
        <f>SUM(M21:M26)</f>
        <v>0</v>
      </c>
      <c r="N29" s="27"/>
      <c r="O29" s="27">
        <f>SUM(O21:O26)</f>
        <v>0</v>
      </c>
      <c r="P29" s="27"/>
      <c r="Q29" s="27">
        <f>SUM(Q21:Q26)</f>
        <v>0</v>
      </c>
      <c r="R29" s="27"/>
      <c r="S29" s="27">
        <f>SUM(S21:S26)</f>
        <v>0</v>
      </c>
      <c r="T29" s="27"/>
      <c r="U29" s="27">
        <f>SUM(U21:U26)</f>
        <v>0</v>
      </c>
      <c r="V29" s="27"/>
      <c r="W29" s="27">
        <f>SUM(W21:W26)</f>
        <v>0</v>
      </c>
      <c r="X29" s="27"/>
      <c r="Y29" s="27">
        <f>SUM(Y21:Y26)</f>
        <v>0</v>
      </c>
      <c r="Z29" s="27"/>
      <c r="AA29" s="27">
        <f>SUM(AA21:AA26)</f>
        <v>0</v>
      </c>
      <c r="AB29" s="27"/>
      <c r="AC29" s="27">
        <f>SUM(AC21:AC26)</f>
        <v>0</v>
      </c>
    </row>
    <row r="30" spans="1:29" x14ac:dyDescent="0.4">
      <c r="A30" s="121"/>
      <c r="B30" s="116" t="s">
        <v>149</v>
      </c>
      <c r="C30" s="117"/>
      <c r="D30" s="117"/>
      <c r="E30" s="117"/>
      <c r="F30" s="117"/>
      <c r="G30" s="30">
        <f>SUM(G27:G29)</f>
        <v>23.666666666666668</v>
      </c>
      <c r="H30" s="30"/>
      <c r="I30" s="30">
        <f>SUM(I27:I29)</f>
        <v>23.666666666666668</v>
      </c>
      <c r="J30" s="30"/>
      <c r="K30" s="30">
        <f>SUM(K27:K29)</f>
        <v>30.666666666666668</v>
      </c>
      <c r="L30" s="30"/>
      <c r="M30" s="30">
        <f>SUM(M27:M29)</f>
        <v>0</v>
      </c>
      <c r="N30" s="30"/>
      <c r="O30" s="30">
        <f>SUM(O27:O29)</f>
        <v>0</v>
      </c>
      <c r="P30" s="30"/>
      <c r="Q30" s="30">
        <f>SUM(Q27:Q29)</f>
        <v>0</v>
      </c>
      <c r="R30" s="30"/>
      <c r="S30" s="30">
        <f>SUM(S27:S29)</f>
        <v>0</v>
      </c>
      <c r="T30" s="30"/>
      <c r="U30" s="30">
        <f>SUM(U27:U29)</f>
        <v>0</v>
      </c>
      <c r="V30" s="30"/>
      <c r="W30" s="30">
        <f>SUM(W27:W29)</f>
        <v>0</v>
      </c>
      <c r="X30" s="30"/>
      <c r="Y30" s="30">
        <f>SUM(Y27:Y29)</f>
        <v>0</v>
      </c>
      <c r="Z30" s="30"/>
      <c r="AA30" s="30">
        <f>SUM(AA27:AA29)</f>
        <v>0</v>
      </c>
      <c r="AB30" s="30"/>
      <c r="AC30" s="30">
        <f>SUM(AC27:AC29)</f>
        <v>0</v>
      </c>
    </row>
    <row r="31" spans="1:29" x14ac:dyDescent="0.4">
      <c r="A31" s="118"/>
      <c r="B31" s="118"/>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34"/>
      <c r="AA31" s="34"/>
      <c r="AB31" s="34"/>
      <c r="AC31" s="34"/>
    </row>
    <row r="32" spans="1:29" x14ac:dyDescent="0.4">
      <c r="A32" s="68" t="s">
        <v>150</v>
      </c>
      <c r="B32" s="97" t="s">
        <v>180</v>
      </c>
      <c r="C32" s="98"/>
      <c r="D32" s="98"/>
      <c r="E32" s="98"/>
      <c r="F32" s="98"/>
      <c r="G32" s="98"/>
      <c r="H32" s="98"/>
      <c r="I32" s="98"/>
      <c r="J32" s="98"/>
      <c r="K32" s="98"/>
      <c r="L32" s="99"/>
      <c r="M32" s="97" t="s">
        <v>181</v>
      </c>
      <c r="N32" s="98"/>
      <c r="O32" s="98"/>
      <c r="P32" s="98"/>
      <c r="Q32" s="98"/>
      <c r="R32" s="98"/>
      <c r="S32" s="98"/>
      <c r="T32" s="98"/>
      <c r="U32" s="98"/>
      <c r="V32" s="98"/>
      <c r="W32" s="98"/>
      <c r="X32" s="98"/>
      <c r="Y32" s="98"/>
      <c r="Z32" s="98"/>
      <c r="AA32" s="98"/>
      <c r="AB32" s="98"/>
      <c r="AC32" s="99"/>
    </row>
    <row r="33" spans="1:29" ht="124.9" customHeight="1" x14ac:dyDescent="0.4">
      <c r="A33" s="18">
        <v>43718</v>
      </c>
      <c r="B33" s="184" t="s">
        <v>439</v>
      </c>
      <c r="C33" s="185"/>
      <c r="D33" s="185"/>
      <c r="E33" s="185"/>
      <c r="F33" s="185"/>
      <c r="G33" s="185"/>
      <c r="H33" s="185"/>
      <c r="I33" s="185"/>
      <c r="J33" s="185"/>
      <c r="K33" s="185"/>
      <c r="L33" s="186"/>
      <c r="M33" s="184" t="s">
        <v>440</v>
      </c>
      <c r="N33" s="185"/>
      <c r="O33" s="185"/>
      <c r="P33" s="185"/>
      <c r="Q33" s="185"/>
      <c r="R33" s="185"/>
      <c r="S33" s="185"/>
      <c r="T33" s="185"/>
      <c r="U33" s="185"/>
      <c r="V33" s="185"/>
      <c r="W33" s="185"/>
      <c r="X33" s="185"/>
      <c r="Y33" s="185"/>
      <c r="Z33" s="185"/>
      <c r="AA33" s="185"/>
      <c r="AB33" s="185"/>
      <c r="AC33" s="186"/>
    </row>
    <row r="34" spans="1:29" ht="124.9" customHeight="1" x14ac:dyDescent="0.4">
      <c r="A34" s="18">
        <v>43762</v>
      </c>
      <c r="B34" s="184" t="s">
        <v>441</v>
      </c>
      <c r="C34" s="185"/>
      <c r="D34" s="185"/>
      <c r="E34" s="185"/>
      <c r="F34" s="185"/>
      <c r="G34" s="185"/>
      <c r="H34" s="185"/>
      <c r="I34" s="185"/>
      <c r="J34" s="185"/>
      <c r="K34" s="185"/>
      <c r="L34" s="186"/>
      <c r="M34" s="184" t="s">
        <v>442</v>
      </c>
      <c r="N34" s="185"/>
      <c r="O34" s="185"/>
      <c r="P34" s="185"/>
      <c r="Q34" s="185"/>
      <c r="R34" s="185"/>
      <c r="S34" s="185"/>
      <c r="T34" s="185"/>
      <c r="U34" s="185"/>
      <c r="V34" s="185"/>
      <c r="W34" s="185"/>
      <c r="X34" s="185"/>
      <c r="Y34" s="185"/>
      <c r="Z34" s="185"/>
      <c r="AA34" s="185"/>
      <c r="AB34" s="185"/>
      <c r="AC34" s="186"/>
    </row>
    <row r="35" spans="1:29" ht="124.9" customHeight="1" x14ac:dyDescent="0.4">
      <c r="A35" s="18">
        <v>43799</v>
      </c>
      <c r="B35" s="184" t="s">
        <v>443</v>
      </c>
      <c r="C35" s="185"/>
      <c r="D35" s="185"/>
      <c r="E35" s="185"/>
      <c r="F35" s="185"/>
      <c r="G35" s="185"/>
      <c r="H35" s="185"/>
      <c r="I35" s="185"/>
      <c r="J35" s="185"/>
      <c r="K35" s="185"/>
      <c r="L35" s="186"/>
      <c r="M35" s="184" t="s">
        <v>444</v>
      </c>
      <c r="N35" s="185"/>
      <c r="O35" s="185"/>
      <c r="P35" s="185"/>
      <c r="Q35" s="185"/>
      <c r="R35" s="185"/>
      <c r="S35" s="185"/>
      <c r="T35" s="185"/>
      <c r="U35" s="185"/>
      <c r="V35" s="185"/>
      <c r="W35" s="185"/>
      <c r="X35" s="185"/>
      <c r="Y35" s="185"/>
      <c r="Z35" s="185"/>
      <c r="AA35" s="185"/>
      <c r="AB35" s="185"/>
      <c r="AC35" s="186"/>
    </row>
    <row r="36" spans="1:29" ht="124.9" customHeight="1" x14ac:dyDescent="0.4">
      <c r="A36" s="18">
        <v>43799</v>
      </c>
      <c r="B36" s="184" t="s">
        <v>445</v>
      </c>
      <c r="C36" s="185"/>
      <c r="D36" s="185"/>
      <c r="E36" s="185"/>
      <c r="F36" s="185"/>
      <c r="G36" s="185"/>
      <c r="H36" s="185"/>
      <c r="I36" s="185"/>
      <c r="J36" s="185"/>
      <c r="K36" s="185"/>
      <c r="L36" s="186"/>
      <c r="M36" s="184"/>
      <c r="N36" s="185"/>
      <c r="O36" s="185"/>
      <c r="P36" s="185"/>
      <c r="Q36" s="185"/>
      <c r="R36" s="185"/>
      <c r="S36" s="185"/>
      <c r="T36" s="185"/>
      <c r="U36" s="185"/>
      <c r="V36" s="185"/>
      <c r="W36" s="185"/>
      <c r="X36" s="185"/>
      <c r="Y36" s="185"/>
      <c r="Z36" s="185"/>
      <c r="AA36" s="185"/>
      <c r="AB36" s="185"/>
      <c r="AC36" s="186"/>
    </row>
    <row r="37" spans="1:29" ht="124.9" customHeight="1" x14ac:dyDescent="0.4">
      <c r="A37" s="18">
        <v>43824</v>
      </c>
      <c r="B37" s="184" t="s">
        <v>446</v>
      </c>
      <c r="C37" s="185"/>
      <c r="D37" s="185"/>
      <c r="E37" s="185"/>
      <c r="F37" s="185"/>
      <c r="G37" s="185"/>
      <c r="H37" s="185"/>
      <c r="I37" s="185"/>
      <c r="J37" s="185"/>
      <c r="K37" s="185"/>
      <c r="L37" s="186"/>
      <c r="M37" s="184" t="s">
        <v>447</v>
      </c>
      <c r="N37" s="185"/>
      <c r="O37" s="185"/>
      <c r="P37" s="185"/>
      <c r="Q37" s="185"/>
      <c r="R37" s="185"/>
      <c r="S37" s="185"/>
      <c r="T37" s="185"/>
      <c r="U37" s="185"/>
      <c r="V37" s="185"/>
      <c r="W37" s="185"/>
      <c r="X37" s="185"/>
      <c r="Y37" s="185"/>
      <c r="Z37" s="185"/>
      <c r="AA37" s="185"/>
      <c r="AB37" s="185"/>
      <c r="AC37" s="186"/>
    </row>
    <row r="38" spans="1:29" ht="124.9" customHeight="1" x14ac:dyDescent="0.4">
      <c r="A38" s="18">
        <v>43824</v>
      </c>
      <c r="B38" s="184" t="s">
        <v>448</v>
      </c>
      <c r="C38" s="185"/>
      <c r="D38" s="185"/>
      <c r="E38" s="185"/>
      <c r="F38" s="185"/>
      <c r="G38" s="185"/>
      <c r="H38" s="185"/>
      <c r="I38" s="185"/>
      <c r="J38" s="185"/>
      <c r="K38" s="185"/>
      <c r="L38" s="186"/>
      <c r="M38" s="184"/>
      <c r="N38" s="185"/>
      <c r="O38" s="185"/>
      <c r="P38" s="185"/>
      <c r="Q38" s="185"/>
      <c r="R38" s="185"/>
      <c r="S38" s="185"/>
      <c r="T38" s="185"/>
      <c r="U38" s="185"/>
      <c r="V38" s="185"/>
      <c r="W38" s="185"/>
      <c r="X38" s="185"/>
      <c r="Y38" s="185"/>
      <c r="Z38" s="185"/>
      <c r="AA38" s="185"/>
      <c r="AB38" s="185"/>
      <c r="AC38" s="186"/>
    </row>
    <row r="39" spans="1:29" ht="124.9" customHeight="1" x14ac:dyDescent="0.4">
      <c r="A39" s="18">
        <v>43860</v>
      </c>
      <c r="B39" s="184" t="s">
        <v>449</v>
      </c>
      <c r="C39" s="185"/>
      <c r="D39" s="185"/>
      <c r="E39" s="185"/>
      <c r="F39" s="185"/>
      <c r="G39" s="185"/>
      <c r="H39" s="185"/>
      <c r="I39" s="185"/>
      <c r="J39" s="185"/>
      <c r="K39" s="185"/>
      <c r="L39" s="186"/>
      <c r="M39" s="184" t="s">
        <v>450</v>
      </c>
      <c r="N39" s="185"/>
      <c r="O39" s="185"/>
      <c r="P39" s="185"/>
      <c r="Q39" s="185"/>
      <c r="R39" s="185"/>
      <c r="S39" s="185"/>
      <c r="T39" s="185"/>
      <c r="U39" s="185"/>
      <c r="V39" s="185"/>
      <c r="W39" s="185"/>
      <c r="X39" s="185"/>
      <c r="Y39" s="185"/>
      <c r="Z39" s="185"/>
      <c r="AA39" s="185"/>
      <c r="AB39" s="185"/>
      <c r="AC39" s="186"/>
    </row>
    <row r="40" spans="1:29" ht="124.9" customHeight="1" x14ac:dyDescent="0.4">
      <c r="A40" s="18">
        <v>43860</v>
      </c>
      <c r="B40" s="184" t="s">
        <v>451</v>
      </c>
      <c r="C40" s="185"/>
      <c r="D40" s="185"/>
      <c r="E40" s="185"/>
      <c r="F40" s="185"/>
      <c r="G40" s="185"/>
      <c r="H40" s="185"/>
      <c r="I40" s="185"/>
      <c r="J40" s="185"/>
      <c r="K40" s="185"/>
      <c r="L40" s="186"/>
      <c r="M40" s="184" t="s">
        <v>452</v>
      </c>
      <c r="N40" s="185"/>
      <c r="O40" s="185"/>
      <c r="P40" s="185"/>
      <c r="Q40" s="185"/>
      <c r="R40" s="185"/>
      <c r="S40" s="185"/>
      <c r="T40" s="185"/>
      <c r="U40" s="185"/>
      <c r="V40" s="185"/>
      <c r="W40" s="185"/>
      <c r="X40" s="185"/>
      <c r="Y40" s="185"/>
      <c r="Z40" s="185"/>
      <c r="AA40" s="185"/>
      <c r="AB40" s="185"/>
      <c r="AC40" s="186"/>
    </row>
    <row r="41" spans="1:29" ht="124.9" customHeight="1" x14ac:dyDescent="0.4">
      <c r="A41" s="18"/>
      <c r="B41" s="184"/>
      <c r="C41" s="185"/>
      <c r="D41" s="185"/>
      <c r="E41" s="185"/>
      <c r="F41" s="185"/>
      <c r="G41" s="185"/>
      <c r="H41" s="185"/>
      <c r="I41" s="185"/>
      <c r="J41" s="185"/>
      <c r="K41" s="185"/>
      <c r="L41" s="186"/>
      <c r="M41" s="184"/>
      <c r="N41" s="185"/>
      <c r="O41" s="185"/>
      <c r="P41" s="185"/>
      <c r="Q41" s="185"/>
      <c r="R41" s="185"/>
      <c r="S41" s="185"/>
      <c r="T41" s="185"/>
      <c r="U41" s="185"/>
      <c r="V41" s="185"/>
      <c r="W41" s="185"/>
      <c r="X41" s="185"/>
      <c r="Y41" s="185"/>
      <c r="Z41" s="185"/>
      <c r="AA41" s="185"/>
      <c r="AB41" s="185"/>
      <c r="AC41" s="186"/>
    </row>
    <row r="42" spans="1:29" ht="124.9" customHeight="1" x14ac:dyDescent="0.4">
      <c r="A42" s="18"/>
      <c r="B42" s="184"/>
      <c r="C42" s="185"/>
      <c r="D42" s="185"/>
      <c r="E42" s="185"/>
      <c r="F42" s="185"/>
      <c r="G42" s="185"/>
      <c r="H42" s="185"/>
      <c r="I42" s="185"/>
      <c r="J42" s="185"/>
      <c r="K42" s="185"/>
      <c r="L42" s="186"/>
      <c r="M42" s="184"/>
      <c r="N42" s="185"/>
      <c r="O42" s="185"/>
      <c r="P42" s="185"/>
      <c r="Q42" s="185"/>
      <c r="R42" s="185"/>
      <c r="S42" s="185"/>
      <c r="T42" s="185"/>
      <c r="U42" s="185"/>
      <c r="V42" s="185"/>
      <c r="W42" s="185"/>
      <c r="X42" s="185"/>
      <c r="Y42" s="185"/>
      <c r="Z42" s="185"/>
      <c r="AA42" s="185"/>
      <c r="AB42" s="185"/>
      <c r="AC42" s="186"/>
    </row>
    <row r="43" spans="1:29" ht="124.9" customHeight="1" x14ac:dyDescent="0.4">
      <c r="A43" s="18"/>
      <c r="B43" s="184"/>
      <c r="C43" s="185"/>
      <c r="D43" s="185"/>
      <c r="E43" s="185"/>
      <c r="F43" s="185"/>
      <c r="G43" s="185"/>
      <c r="H43" s="185"/>
      <c r="I43" s="185"/>
      <c r="J43" s="185"/>
      <c r="K43" s="185"/>
      <c r="L43" s="186"/>
      <c r="M43" s="184"/>
      <c r="N43" s="185"/>
      <c r="O43" s="185"/>
      <c r="P43" s="185"/>
      <c r="Q43" s="185"/>
      <c r="R43" s="185"/>
      <c r="S43" s="185"/>
      <c r="T43" s="185"/>
      <c r="U43" s="185"/>
      <c r="V43" s="185"/>
      <c r="W43" s="185"/>
      <c r="X43" s="185"/>
      <c r="Y43" s="185"/>
      <c r="Z43" s="185"/>
      <c r="AA43" s="185"/>
      <c r="AB43" s="185"/>
      <c r="AC43" s="186"/>
    </row>
    <row r="44" spans="1:29" ht="124.9" customHeight="1" x14ac:dyDescent="0.4">
      <c r="A44" s="18"/>
      <c r="B44" s="184"/>
      <c r="C44" s="185"/>
      <c r="D44" s="185"/>
      <c r="E44" s="185"/>
      <c r="F44" s="185"/>
      <c r="G44" s="185"/>
      <c r="H44" s="185"/>
      <c r="I44" s="185"/>
      <c r="J44" s="185"/>
      <c r="K44" s="185"/>
      <c r="L44" s="186"/>
      <c r="M44" s="184"/>
      <c r="N44" s="185"/>
      <c r="O44" s="185"/>
      <c r="P44" s="185"/>
      <c r="Q44" s="185"/>
      <c r="R44" s="185"/>
      <c r="S44" s="185"/>
      <c r="T44" s="185"/>
      <c r="U44" s="185"/>
      <c r="V44" s="185"/>
      <c r="W44" s="185"/>
      <c r="X44" s="185"/>
      <c r="Y44" s="185"/>
      <c r="Z44" s="185"/>
      <c r="AA44" s="185"/>
      <c r="AB44" s="185"/>
      <c r="AC44" s="186"/>
    </row>
    <row r="45" spans="1:29" ht="124.9" customHeight="1" x14ac:dyDescent="0.4">
      <c r="A45" s="18"/>
      <c r="B45" s="184"/>
      <c r="C45" s="185"/>
      <c r="D45" s="185"/>
      <c r="E45" s="185"/>
      <c r="F45" s="185"/>
      <c r="G45" s="185"/>
      <c r="H45" s="185"/>
      <c r="I45" s="185"/>
      <c r="J45" s="185"/>
      <c r="K45" s="185"/>
      <c r="L45" s="186"/>
      <c r="M45" s="184"/>
      <c r="N45" s="185"/>
      <c r="O45" s="185"/>
      <c r="P45" s="185"/>
      <c r="Q45" s="185"/>
      <c r="R45" s="185"/>
      <c r="S45" s="185"/>
      <c r="T45" s="185"/>
      <c r="U45" s="185"/>
      <c r="V45" s="185"/>
      <c r="W45" s="185"/>
      <c r="X45" s="185"/>
      <c r="Y45" s="185"/>
      <c r="Z45" s="185"/>
      <c r="AA45" s="185"/>
      <c r="AB45" s="185"/>
      <c r="AC45" s="186"/>
    </row>
    <row r="46" spans="1:29" ht="124.9" customHeight="1" x14ac:dyDescent="0.4">
      <c r="A46" s="18"/>
      <c r="B46" s="184"/>
      <c r="C46" s="185"/>
      <c r="D46" s="185"/>
      <c r="E46" s="185"/>
      <c r="F46" s="185"/>
      <c r="G46" s="185"/>
      <c r="H46" s="185"/>
      <c r="I46" s="185"/>
      <c r="J46" s="185"/>
      <c r="K46" s="185"/>
      <c r="L46" s="186"/>
      <c r="M46" s="184"/>
      <c r="N46" s="185"/>
      <c r="O46" s="185"/>
      <c r="P46" s="185"/>
      <c r="Q46" s="185"/>
      <c r="R46" s="185"/>
      <c r="S46" s="185"/>
      <c r="T46" s="185"/>
      <c r="U46" s="185"/>
      <c r="V46" s="185"/>
      <c r="W46" s="185"/>
      <c r="X46" s="185"/>
      <c r="Y46" s="185"/>
      <c r="Z46" s="185"/>
      <c r="AA46" s="185"/>
      <c r="AB46" s="185"/>
      <c r="AC46" s="186"/>
    </row>
    <row r="47" spans="1:29" ht="124.9" customHeight="1" x14ac:dyDescent="0.4">
      <c r="A47" s="18"/>
      <c r="B47" s="184"/>
      <c r="C47" s="185"/>
      <c r="D47" s="185"/>
      <c r="E47" s="185"/>
      <c r="F47" s="185"/>
      <c r="G47" s="185"/>
      <c r="H47" s="185"/>
      <c r="I47" s="185"/>
      <c r="J47" s="185"/>
      <c r="K47" s="185"/>
      <c r="L47" s="186"/>
      <c r="M47" s="184"/>
      <c r="N47" s="185"/>
      <c r="O47" s="185"/>
      <c r="P47" s="185"/>
      <c r="Q47" s="185"/>
      <c r="R47" s="185"/>
      <c r="S47" s="185"/>
      <c r="T47" s="185"/>
      <c r="U47" s="185"/>
      <c r="V47" s="185"/>
      <c r="W47" s="185"/>
      <c r="X47" s="185"/>
      <c r="Y47" s="185"/>
      <c r="Z47" s="185"/>
      <c r="AA47" s="185"/>
      <c r="AB47" s="185"/>
      <c r="AC47" s="186"/>
    </row>
    <row r="48" spans="1:29" ht="124.9" customHeight="1" x14ac:dyDescent="0.4">
      <c r="A48" s="18"/>
      <c r="B48" s="184"/>
      <c r="C48" s="185"/>
      <c r="D48" s="185"/>
      <c r="E48" s="185"/>
      <c r="F48" s="185"/>
      <c r="G48" s="185"/>
      <c r="H48" s="185"/>
      <c r="I48" s="185"/>
      <c r="J48" s="185"/>
      <c r="K48" s="185"/>
      <c r="L48" s="186"/>
      <c r="M48" s="184"/>
      <c r="N48" s="185"/>
      <c r="O48" s="185"/>
      <c r="P48" s="185"/>
      <c r="Q48" s="185"/>
      <c r="R48" s="185"/>
      <c r="S48" s="185"/>
      <c r="T48" s="185"/>
      <c r="U48" s="185"/>
      <c r="V48" s="185"/>
      <c r="W48" s="185"/>
      <c r="X48" s="185"/>
      <c r="Y48" s="185"/>
      <c r="Z48" s="185"/>
      <c r="AA48" s="185"/>
      <c r="AB48" s="185"/>
      <c r="AC48" s="186"/>
    </row>
    <row r="49" spans="1:29" ht="124.9" customHeight="1" x14ac:dyDescent="0.4">
      <c r="A49" s="18"/>
      <c r="B49" s="184"/>
      <c r="C49" s="185"/>
      <c r="D49" s="185"/>
      <c r="E49" s="185"/>
      <c r="F49" s="185"/>
      <c r="G49" s="185"/>
      <c r="H49" s="185"/>
      <c r="I49" s="185"/>
      <c r="J49" s="185"/>
      <c r="K49" s="185"/>
      <c r="L49" s="186"/>
      <c r="M49" s="184"/>
      <c r="N49" s="185"/>
      <c r="O49" s="185"/>
      <c r="P49" s="185"/>
      <c r="Q49" s="185"/>
      <c r="R49" s="185"/>
      <c r="S49" s="185"/>
      <c r="T49" s="185"/>
      <c r="U49" s="185"/>
      <c r="V49" s="185"/>
      <c r="W49" s="185"/>
      <c r="X49" s="185"/>
      <c r="Y49" s="185"/>
      <c r="Z49" s="185"/>
      <c r="AA49" s="185"/>
      <c r="AB49" s="185"/>
      <c r="AC49" s="186"/>
    </row>
    <row r="50" spans="1:29" ht="124.9" customHeight="1" x14ac:dyDescent="0.4">
      <c r="A50" s="18"/>
      <c r="B50" s="184"/>
      <c r="C50" s="185"/>
      <c r="D50" s="185"/>
      <c r="E50" s="185"/>
      <c r="F50" s="185"/>
      <c r="G50" s="185"/>
      <c r="H50" s="185"/>
      <c r="I50" s="185"/>
      <c r="J50" s="185"/>
      <c r="K50" s="185"/>
      <c r="L50" s="186"/>
      <c r="M50" s="184"/>
      <c r="N50" s="185"/>
      <c r="O50" s="185"/>
      <c r="P50" s="185"/>
      <c r="Q50" s="185"/>
      <c r="R50" s="185"/>
      <c r="S50" s="185"/>
      <c r="T50" s="185"/>
      <c r="U50" s="185"/>
      <c r="V50" s="185"/>
      <c r="W50" s="185"/>
      <c r="X50" s="185"/>
      <c r="Y50" s="185"/>
      <c r="Z50" s="185"/>
      <c r="AA50" s="185"/>
      <c r="AB50" s="185"/>
      <c r="AC50" s="186"/>
    </row>
    <row r="51" spans="1:29" ht="124.9" customHeight="1" x14ac:dyDescent="0.4">
      <c r="A51" s="18"/>
      <c r="B51" s="184"/>
      <c r="C51" s="185"/>
      <c r="D51" s="185"/>
      <c r="E51" s="185"/>
      <c r="F51" s="185"/>
      <c r="G51" s="185"/>
      <c r="H51" s="185"/>
      <c r="I51" s="185"/>
      <c r="J51" s="185"/>
      <c r="K51" s="185"/>
      <c r="L51" s="186"/>
      <c r="M51" s="184"/>
      <c r="N51" s="185"/>
      <c r="O51" s="185"/>
      <c r="P51" s="185"/>
      <c r="Q51" s="185"/>
      <c r="R51" s="185"/>
      <c r="S51" s="185"/>
      <c r="T51" s="185"/>
      <c r="U51" s="185"/>
      <c r="V51" s="185"/>
      <c r="W51" s="185"/>
      <c r="X51" s="185"/>
      <c r="Y51" s="185"/>
      <c r="Z51" s="185"/>
      <c r="AA51" s="185"/>
      <c r="AB51" s="185"/>
      <c r="AC51" s="186"/>
    </row>
    <row r="52" spans="1:29" ht="124.9" customHeight="1" x14ac:dyDescent="0.4">
      <c r="A52" s="18"/>
      <c r="B52" s="184"/>
      <c r="C52" s="185"/>
      <c r="D52" s="185"/>
      <c r="E52" s="185"/>
      <c r="F52" s="185"/>
      <c r="G52" s="185"/>
      <c r="H52" s="185"/>
      <c r="I52" s="185"/>
      <c r="J52" s="185"/>
      <c r="K52" s="185"/>
      <c r="L52" s="186"/>
      <c r="M52" s="184"/>
      <c r="N52" s="185"/>
      <c r="O52" s="185"/>
      <c r="P52" s="185"/>
      <c r="Q52" s="185"/>
      <c r="R52" s="185"/>
      <c r="S52" s="185"/>
      <c r="T52" s="185"/>
      <c r="U52" s="185"/>
      <c r="V52" s="185"/>
      <c r="W52" s="185"/>
      <c r="X52" s="185"/>
      <c r="Y52" s="185"/>
      <c r="Z52" s="185"/>
      <c r="AA52" s="185"/>
      <c r="AB52" s="185"/>
      <c r="AC52" s="186"/>
    </row>
    <row r="53" spans="1:29" ht="124.9" customHeight="1" x14ac:dyDescent="0.4">
      <c r="A53" s="18"/>
      <c r="B53" s="184"/>
      <c r="C53" s="185"/>
      <c r="D53" s="185"/>
      <c r="E53" s="185"/>
      <c r="F53" s="185"/>
      <c r="G53" s="185"/>
      <c r="H53" s="185"/>
      <c r="I53" s="185"/>
      <c r="J53" s="185"/>
      <c r="K53" s="185"/>
      <c r="L53" s="186"/>
      <c r="M53" s="184"/>
      <c r="N53" s="185"/>
      <c r="O53" s="185"/>
      <c r="P53" s="185"/>
      <c r="Q53" s="185"/>
      <c r="R53" s="185"/>
      <c r="S53" s="185"/>
      <c r="T53" s="185"/>
      <c r="U53" s="185"/>
      <c r="V53" s="185"/>
      <c r="W53" s="185"/>
      <c r="X53" s="185"/>
      <c r="Y53" s="185"/>
      <c r="Z53" s="185"/>
      <c r="AA53" s="185"/>
      <c r="AB53" s="185"/>
      <c r="AC53" s="186"/>
    </row>
    <row r="54" spans="1:29" ht="124.9" customHeight="1" x14ac:dyDescent="0.4">
      <c r="A54" s="18"/>
      <c r="B54" s="184"/>
      <c r="C54" s="185"/>
      <c r="D54" s="185"/>
      <c r="E54" s="185"/>
      <c r="F54" s="185"/>
      <c r="G54" s="185"/>
      <c r="H54" s="185"/>
      <c r="I54" s="185"/>
      <c r="J54" s="185"/>
      <c r="K54" s="185"/>
      <c r="L54" s="186"/>
      <c r="M54" s="184"/>
      <c r="N54" s="185"/>
      <c r="O54" s="185"/>
      <c r="P54" s="185"/>
      <c r="Q54" s="185"/>
      <c r="R54" s="185"/>
      <c r="S54" s="185"/>
      <c r="T54" s="185"/>
      <c r="U54" s="185"/>
      <c r="V54" s="185"/>
      <c r="W54" s="185"/>
      <c r="X54" s="185"/>
      <c r="Y54" s="185"/>
      <c r="Z54" s="185"/>
      <c r="AA54" s="185"/>
      <c r="AB54" s="185"/>
      <c r="AC54" s="186"/>
    </row>
    <row r="55" spans="1:29" ht="124.9" customHeight="1" x14ac:dyDescent="0.4">
      <c r="A55" s="18"/>
      <c r="B55" s="184"/>
      <c r="C55" s="185"/>
      <c r="D55" s="185"/>
      <c r="E55" s="185"/>
      <c r="F55" s="185"/>
      <c r="G55" s="185"/>
      <c r="H55" s="185"/>
      <c r="I55" s="185"/>
      <c r="J55" s="185"/>
      <c r="K55" s="185"/>
      <c r="L55" s="186"/>
      <c r="M55" s="184"/>
      <c r="N55" s="185"/>
      <c r="O55" s="185"/>
      <c r="P55" s="185"/>
      <c r="Q55" s="185"/>
      <c r="R55" s="185"/>
      <c r="S55" s="185"/>
      <c r="T55" s="185"/>
      <c r="U55" s="185"/>
      <c r="V55" s="185"/>
      <c r="W55" s="185"/>
      <c r="X55" s="185"/>
      <c r="Y55" s="185"/>
      <c r="Z55" s="185"/>
      <c r="AA55" s="185"/>
      <c r="AB55" s="185"/>
      <c r="AC55" s="186"/>
    </row>
    <row r="56" spans="1:29" ht="124.9" customHeight="1" x14ac:dyDescent="0.4">
      <c r="A56" s="18"/>
      <c r="B56" s="184"/>
      <c r="C56" s="185"/>
      <c r="D56" s="185"/>
      <c r="E56" s="185"/>
      <c r="F56" s="185"/>
      <c r="G56" s="185"/>
      <c r="H56" s="185"/>
      <c r="I56" s="185"/>
      <c r="J56" s="185"/>
      <c r="K56" s="185"/>
      <c r="L56" s="186"/>
      <c r="M56" s="184"/>
      <c r="N56" s="185"/>
      <c r="O56" s="185"/>
      <c r="P56" s="185"/>
      <c r="Q56" s="185"/>
      <c r="R56" s="185"/>
      <c r="S56" s="185"/>
      <c r="T56" s="185"/>
      <c r="U56" s="185"/>
      <c r="V56" s="185"/>
      <c r="W56" s="185"/>
      <c r="X56" s="185"/>
      <c r="Y56" s="185"/>
      <c r="Z56" s="185"/>
      <c r="AA56" s="185"/>
      <c r="AB56" s="185"/>
      <c r="AC56" s="186"/>
    </row>
    <row r="57" spans="1:29" ht="124.9" customHeight="1" x14ac:dyDescent="0.4">
      <c r="A57" s="18"/>
      <c r="B57" s="184"/>
      <c r="C57" s="185"/>
      <c r="D57" s="185"/>
      <c r="E57" s="185"/>
      <c r="F57" s="185"/>
      <c r="G57" s="185"/>
      <c r="H57" s="185"/>
      <c r="I57" s="185"/>
      <c r="J57" s="185"/>
      <c r="K57" s="185"/>
      <c r="L57" s="186"/>
      <c r="M57" s="184"/>
      <c r="N57" s="185"/>
      <c r="O57" s="185"/>
      <c r="P57" s="185"/>
      <c r="Q57" s="185"/>
      <c r="R57" s="185"/>
      <c r="S57" s="185"/>
      <c r="T57" s="185"/>
      <c r="U57" s="185"/>
      <c r="V57" s="185"/>
      <c r="W57" s="185"/>
      <c r="X57" s="185"/>
      <c r="Y57" s="185"/>
      <c r="Z57" s="185"/>
      <c r="AA57" s="185"/>
      <c r="AB57" s="185"/>
      <c r="AC57" s="186"/>
    </row>
  </sheetData>
  <sheetProtection autoFilter="0"/>
  <autoFilter ref="A32:AC57" xr:uid="{00000000-0009-0000-0000-00000500000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autoFilter>
  <mergeCells count="135">
    <mergeCell ref="B57:L57"/>
    <mergeCell ref="M57:AC57"/>
    <mergeCell ref="B32:L32"/>
    <mergeCell ref="M32:AC32"/>
    <mergeCell ref="B33:L33"/>
    <mergeCell ref="M33:AC33"/>
    <mergeCell ref="B34:L34"/>
    <mergeCell ref="M34:AC34"/>
    <mergeCell ref="B35:L35"/>
    <mergeCell ref="M35:AC35"/>
    <mergeCell ref="B38:L38"/>
    <mergeCell ref="M38:AC38"/>
    <mergeCell ref="B39:L39"/>
    <mergeCell ref="M39:AC39"/>
    <mergeCell ref="B36:L36"/>
    <mergeCell ref="M36:AC36"/>
    <mergeCell ref="B37:L37"/>
    <mergeCell ref="M37:AC37"/>
    <mergeCell ref="B40:L40"/>
    <mergeCell ref="M40:AC40"/>
    <mergeCell ref="B41:L41"/>
    <mergeCell ref="M41:AC41"/>
    <mergeCell ref="B42:L42"/>
    <mergeCell ref="M42:AC42"/>
    <mergeCell ref="A31:Y31"/>
    <mergeCell ref="D25:F25"/>
    <mergeCell ref="D26:F26"/>
    <mergeCell ref="A27:A30"/>
    <mergeCell ref="B27:F27"/>
    <mergeCell ref="B28:F28"/>
    <mergeCell ref="B29:F29"/>
    <mergeCell ref="B30:F30"/>
    <mergeCell ref="A21:A26"/>
    <mergeCell ref="B21:C23"/>
    <mergeCell ref="D21:F21"/>
    <mergeCell ref="D22:F22"/>
    <mergeCell ref="D23:F23"/>
    <mergeCell ref="B24:C24"/>
    <mergeCell ref="D24:F24"/>
    <mergeCell ref="B25:C26"/>
    <mergeCell ref="N9:O9"/>
    <mergeCell ref="P9:Q9"/>
    <mergeCell ref="R9:S9"/>
    <mergeCell ref="T9:U9"/>
    <mergeCell ref="V9:W9"/>
    <mergeCell ref="A16:A20"/>
    <mergeCell ref="B16:C16"/>
    <mergeCell ref="D16:F16"/>
    <mergeCell ref="B17:C17"/>
    <mergeCell ref="D17:F17"/>
    <mergeCell ref="B18:C19"/>
    <mergeCell ref="D18:F18"/>
    <mergeCell ref="D19:F19"/>
    <mergeCell ref="B20:C20"/>
    <mergeCell ref="D20:F20"/>
    <mergeCell ref="A11:A15"/>
    <mergeCell ref="B11:C12"/>
    <mergeCell ref="D11:F11"/>
    <mergeCell ref="D12:F12"/>
    <mergeCell ref="B13:C14"/>
    <mergeCell ref="D13:F13"/>
    <mergeCell ref="D14:F14"/>
    <mergeCell ref="B15:C15"/>
    <mergeCell ref="D15:F15"/>
    <mergeCell ref="B7:N7"/>
    <mergeCell ref="O7:P7"/>
    <mergeCell ref="Q7:AC7"/>
    <mergeCell ref="B8:AC8"/>
    <mergeCell ref="A9:A10"/>
    <mergeCell ref="B9:C10"/>
    <mergeCell ref="D9:F10"/>
    <mergeCell ref="H9:I9"/>
    <mergeCell ref="J9:K9"/>
    <mergeCell ref="L9:M9"/>
    <mergeCell ref="Z9:AA9"/>
    <mergeCell ref="AB9:AC9"/>
    <mergeCell ref="H10:I10"/>
    <mergeCell ref="J10:K10"/>
    <mergeCell ref="L10:M10"/>
    <mergeCell ref="N10:O10"/>
    <mergeCell ref="X9:Y9"/>
    <mergeCell ref="X10:Y10"/>
    <mergeCell ref="Z10:AA10"/>
    <mergeCell ref="AB10:AC10"/>
    <mergeCell ref="P10:Q10"/>
    <mergeCell ref="R10:S10"/>
    <mergeCell ref="T10:U10"/>
    <mergeCell ref="V10:W10"/>
    <mergeCell ref="B5:G5"/>
    <mergeCell ref="U5:V5"/>
    <mergeCell ref="W5:AC5"/>
    <mergeCell ref="B6:G6"/>
    <mergeCell ref="J6:N6"/>
    <mergeCell ref="Q6:AC6"/>
    <mergeCell ref="J5:N5"/>
    <mergeCell ref="O5:P5"/>
    <mergeCell ref="Q5:T5"/>
    <mergeCell ref="M1:O1"/>
    <mergeCell ref="X1:AC1"/>
    <mergeCell ref="A3:AC3"/>
    <mergeCell ref="B4:C4"/>
    <mergeCell ref="E4:G4"/>
    <mergeCell ref="J4:N4"/>
    <mergeCell ref="O4:P4"/>
    <mergeCell ref="Q4:T4"/>
    <mergeCell ref="U4:V4"/>
    <mergeCell ref="W4:AC4"/>
    <mergeCell ref="B43:L43"/>
    <mergeCell ref="M43:AC43"/>
    <mergeCell ref="B44:L44"/>
    <mergeCell ref="M44:AC44"/>
    <mergeCell ref="B45:L45"/>
    <mergeCell ref="M45:AC45"/>
    <mergeCell ref="B46:L46"/>
    <mergeCell ref="M46:AC46"/>
    <mergeCell ref="B47:L47"/>
    <mergeCell ref="M47:AC47"/>
    <mergeCell ref="B53:L53"/>
    <mergeCell ref="M53:AC53"/>
    <mergeCell ref="B54:L54"/>
    <mergeCell ref="M54:AC54"/>
    <mergeCell ref="B55:L55"/>
    <mergeCell ref="M55:AC55"/>
    <mergeCell ref="B56:L56"/>
    <mergeCell ref="M56:AC56"/>
    <mergeCell ref="B48:L48"/>
    <mergeCell ref="M48:AC48"/>
    <mergeCell ref="B49:L49"/>
    <mergeCell ref="M49:AC49"/>
    <mergeCell ref="B50:L50"/>
    <mergeCell ref="M50:AC50"/>
    <mergeCell ref="B51:L51"/>
    <mergeCell ref="M51:AC51"/>
    <mergeCell ref="B52:L52"/>
    <mergeCell ref="M52:AC52"/>
  </mergeCells>
  <phoneticPr fontId="2"/>
  <conditionalFormatting sqref="H12:H15 L12:L15 N12:N15 P12:P15 R12:R15 J12:J15 T11:T15 V11:V15 X11:X15 X18:X19 V18:V19 T18:T19 J18:J19 R18:R19 P18:P19 N18:N19 L18:L19 H18:H26">
    <cfRule type="containsText" dxfId="105" priority="117" operator="containsText" text="↑">
      <formula>NOT(ISERROR(SEARCH("↑",H11)))</formula>
    </cfRule>
    <cfRule type="containsText" dxfId="104" priority="118" operator="containsText" text="↓">
      <formula>NOT(ISERROR(SEARCH("↓",H11)))</formula>
    </cfRule>
  </conditionalFormatting>
  <conditionalFormatting sqref="H12:H15 L12:L15 N12:N15 P12:P15 R12:R15 J12:J15 T11:T15 V11:V15 X11:X15 X18:X19 V18:V19 T18:T19 J18:J19 R18:R19 P18:P19 N18:N19 L18:L19 H18:H26">
    <cfRule type="containsText" dxfId="103" priority="114" operator="containsText" text="↗">
      <formula>NOT(ISERROR(SEARCH("↗",H11)))</formula>
    </cfRule>
    <cfRule type="containsText" dxfId="102" priority="115" operator="containsText" text="↘">
      <formula>NOT(ISERROR(SEARCH("↘",H11)))</formula>
    </cfRule>
  </conditionalFormatting>
  <conditionalFormatting sqref="X20:X26">
    <cfRule type="containsText" dxfId="101" priority="82" operator="containsText" text="↑">
      <formula>NOT(ISERROR(SEARCH("↑",X20)))</formula>
    </cfRule>
    <cfRule type="containsText" dxfId="100" priority="83" operator="containsText" text="↓">
      <formula>NOT(ISERROR(SEARCH("↓",X20)))</formula>
    </cfRule>
  </conditionalFormatting>
  <conditionalFormatting sqref="X20:X26">
    <cfRule type="containsText" dxfId="99" priority="79" operator="containsText" text="↗">
      <formula>NOT(ISERROR(SEARCH("↗",X20)))</formula>
    </cfRule>
    <cfRule type="containsText" dxfId="98" priority="80" operator="containsText" text="↘">
      <formula>NOT(ISERROR(SEARCH("↘",X20)))</formula>
    </cfRule>
  </conditionalFormatting>
  <conditionalFormatting sqref="L20:L26">
    <cfRule type="containsText" dxfId="97" priority="112" operator="containsText" text="↑">
      <formula>NOT(ISERROR(SEARCH("↑",L20)))</formula>
    </cfRule>
    <cfRule type="containsText" dxfId="96" priority="113" operator="containsText" text="↓">
      <formula>NOT(ISERROR(SEARCH("↓",L20)))</formula>
    </cfRule>
  </conditionalFormatting>
  <conditionalFormatting sqref="L20:L26">
    <cfRule type="containsText" dxfId="95" priority="109" operator="containsText" text="↗">
      <formula>NOT(ISERROR(SEARCH("↗",L20)))</formula>
    </cfRule>
    <cfRule type="containsText" dxfId="94" priority="110" operator="containsText" text="↘">
      <formula>NOT(ISERROR(SEARCH("↘",L20)))</formula>
    </cfRule>
  </conditionalFormatting>
  <conditionalFormatting sqref="N20:N26">
    <cfRule type="containsText" dxfId="93" priority="107" operator="containsText" text="↑">
      <formula>NOT(ISERROR(SEARCH("↑",N20)))</formula>
    </cfRule>
    <cfRule type="containsText" dxfId="92" priority="108" operator="containsText" text="↓">
      <formula>NOT(ISERROR(SEARCH("↓",N20)))</formula>
    </cfRule>
  </conditionalFormatting>
  <conditionalFormatting sqref="N20:N26">
    <cfRule type="containsText" dxfId="91" priority="104" operator="containsText" text="↗">
      <formula>NOT(ISERROR(SEARCH("↗",N20)))</formula>
    </cfRule>
    <cfRule type="containsText" dxfId="90" priority="105" operator="containsText" text="↘">
      <formula>NOT(ISERROR(SEARCH("↘",N20)))</formula>
    </cfRule>
  </conditionalFormatting>
  <conditionalFormatting sqref="P20:P26">
    <cfRule type="containsText" dxfId="89" priority="102" operator="containsText" text="↑">
      <formula>NOT(ISERROR(SEARCH("↑",P20)))</formula>
    </cfRule>
    <cfRule type="containsText" dxfId="88" priority="103" operator="containsText" text="↓">
      <formula>NOT(ISERROR(SEARCH("↓",P20)))</formula>
    </cfRule>
  </conditionalFormatting>
  <conditionalFormatting sqref="P20:P26">
    <cfRule type="containsText" dxfId="87" priority="99" operator="containsText" text="↗">
      <formula>NOT(ISERROR(SEARCH("↗",P20)))</formula>
    </cfRule>
    <cfRule type="containsText" dxfId="86" priority="100" operator="containsText" text="↘">
      <formula>NOT(ISERROR(SEARCH("↘",P20)))</formula>
    </cfRule>
  </conditionalFormatting>
  <conditionalFormatting sqref="R20:R26">
    <cfRule type="containsText" dxfId="85" priority="97" operator="containsText" text="↑">
      <formula>NOT(ISERROR(SEARCH("↑",R20)))</formula>
    </cfRule>
    <cfRule type="containsText" dxfId="84" priority="98" operator="containsText" text="↓">
      <formula>NOT(ISERROR(SEARCH("↓",R20)))</formula>
    </cfRule>
  </conditionalFormatting>
  <conditionalFormatting sqref="R20:R26">
    <cfRule type="containsText" dxfId="83" priority="94" operator="containsText" text="↗">
      <formula>NOT(ISERROR(SEARCH("↗",R20)))</formula>
    </cfRule>
    <cfRule type="containsText" dxfId="82" priority="95" operator="containsText" text="↘">
      <formula>NOT(ISERROR(SEARCH("↘",R20)))</formula>
    </cfRule>
  </conditionalFormatting>
  <conditionalFormatting sqref="T20:T26">
    <cfRule type="containsText" dxfId="81" priority="92" operator="containsText" text="↑">
      <formula>NOT(ISERROR(SEARCH("↑",T20)))</formula>
    </cfRule>
    <cfRule type="containsText" dxfId="80" priority="93" operator="containsText" text="↓">
      <formula>NOT(ISERROR(SEARCH("↓",T20)))</formula>
    </cfRule>
  </conditionalFormatting>
  <conditionalFormatting sqref="T20:T26">
    <cfRule type="containsText" dxfId="79" priority="89" operator="containsText" text="↗">
      <formula>NOT(ISERROR(SEARCH("↗",T20)))</formula>
    </cfRule>
    <cfRule type="containsText" dxfId="78" priority="90" operator="containsText" text="↘">
      <formula>NOT(ISERROR(SEARCH("↘",T20)))</formula>
    </cfRule>
  </conditionalFormatting>
  <conditionalFormatting sqref="V20:V26">
    <cfRule type="containsText" dxfId="77" priority="87" operator="containsText" text="↑">
      <formula>NOT(ISERROR(SEARCH("↑",V20)))</formula>
    </cfRule>
    <cfRule type="containsText" dxfId="76" priority="88" operator="containsText" text="↓">
      <formula>NOT(ISERROR(SEARCH("↓",V20)))</formula>
    </cfRule>
  </conditionalFormatting>
  <conditionalFormatting sqref="V20:V26">
    <cfRule type="containsText" dxfId="75" priority="84" operator="containsText" text="↗">
      <formula>NOT(ISERROR(SEARCH("↗",V20)))</formula>
    </cfRule>
    <cfRule type="containsText" dxfId="74" priority="85" operator="containsText" text="↘">
      <formula>NOT(ISERROR(SEARCH("↘",V20)))</formula>
    </cfRule>
  </conditionalFormatting>
  <conditionalFormatting sqref="J20:J26">
    <cfRule type="containsText" dxfId="73" priority="77" operator="containsText" text="↑">
      <formula>NOT(ISERROR(SEARCH("↑",J20)))</formula>
    </cfRule>
    <cfRule type="containsText" dxfId="72" priority="78" operator="containsText" text="↓">
      <formula>NOT(ISERROR(SEARCH("↓",J20)))</formula>
    </cfRule>
  </conditionalFormatting>
  <conditionalFormatting sqref="J20:J26">
    <cfRule type="containsText" dxfId="71" priority="74" operator="containsText" text="↗">
      <formula>NOT(ISERROR(SEARCH("↗",J20)))</formula>
    </cfRule>
    <cfRule type="containsText" dxfId="70" priority="75" operator="containsText" text="↘">
      <formula>NOT(ISERROR(SEARCH("↘",J20)))</formula>
    </cfRule>
  </conditionalFormatting>
  <conditionalFormatting sqref="Z11:Z15 AB11:AB15 AB18:AB19 Z18:Z19">
    <cfRule type="containsText" dxfId="69" priority="72" operator="containsText" text="↑">
      <formula>NOT(ISERROR(SEARCH("↑",Z11)))</formula>
    </cfRule>
    <cfRule type="containsText" dxfId="68" priority="73" operator="containsText" text="↓">
      <formula>NOT(ISERROR(SEARCH("↓",Z11)))</formula>
    </cfRule>
  </conditionalFormatting>
  <conditionalFormatting sqref="Z11:Z15 AB11:AB15 AB18:AB19 Z18:Z19">
    <cfRule type="containsText" dxfId="67" priority="69" operator="containsText" text="↗">
      <formula>NOT(ISERROR(SEARCH("↗",Z11)))</formula>
    </cfRule>
    <cfRule type="containsText" dxfId="66" priority="70" operator="containsText" text="↘">
      <formula>NOT(ISERROR(SEARCH("↘",Z11)))</formula>
    </cfRule>
  </conditionalFormatting>
  <conditionalFormatting sqref="Z20:Z26">
    <cfRule type="containsText" dxfId="65" priority="67" operator="containsText" text="↑">
      <formula>NOT(ISERROR(SEARCH("↑",Z20)))</formula>
    </cfRule>
    <cfRule type="containsText" dxfId="64" priority="68" operator="containsText" text="↓">
      <formula>NOT(ISERROR(SEARCH("↓",Z20)))</formula>
    </cfRule>
  </conditionalFormatting>
  <conditionalFormatting sqref="Z20:Z26">
    <cfRule type="containsText" dxfId="63" priority="64" operator="containsText" text="↗">
      <formula>NOT(ISERROR(SEARCH("↗",Z20)))</formula>
    </cfRule>
    <cfRule type="containsText" dxfId="62" priority="65" operator="containsText" text="↘">
      <formula>NOT(ISERROR(SEARCH("↘",Z20)))</formula>
    </cfRule>
  </conditionalFormatting>
  <conditionalFormatting sqref="AB20:AB26">
    <cfRule type="containsText" dxfId="61" priority="62" operator="containsText" text="↑">
      <formula>NOT(ISERROR(SEARCH("↑",AB20)))</formula>
    </cfRule>
    <cfRule type="containsText" dxfId="60" priority="63" operator="containsText" text="↓">
      <formula>NOT(ISERROR(SEARCH("↓",AB20)))</formula>
    </cfRule>
  </conditionalFormatting>
  <conditionalFormatting sqref="AB20:AB26">
    <cfRule type="containsText" dxfId="59" priority="59" operator="containsText" text="↗">
      <formula>NOT(ISERROR(SEARCH("↗",AB20)))</formula>
    </cfRule>
    <cfRule type="containsText" dxfId="58" priority="60" operator="containsText" text="↘">
      <formula>NOT(ISERROR(SEARCH("↘",AB20)))</formula>
    </cfRule>
  </conditionalFormatting>
  <conditionalFormatting sqref="H11">
    <cfRule type="colorScale" priority="58">
      <colorScale>
        <cfvo type="min"/>
        <cfvo type="percentile" val="50"/>
        <cfvo type="max"/>
        <color rgb="FFF8696B"/>
        <color rgb="FFFFEB84"/>
        <color rgb="FF63BE7B"/>
      </colorScale>
    </cfRule>
  </conditionalFormatting>
  <conditionalFormatting sqref="H11">
    <cfRule type="containsText" dxfId="57" priority="56" operator="containsText" text="↑">
      <formula>NOT(ISERROR(SEARCH("↑",H11)))</formula>
    </cfRule>
    <cfRule type="containsText" dxfId="56" priority="57" operator="containsText" text="↓">
      <formula>NOT(ISERROR(SEARCH("↓",H11)))</formula>
    </cfRule>
  </conditionalFormatting>
  <conditionalFormatting sqref="H11">
    <cfRule type="containsText" dxfId="55" priority="53" operator="containsText" text="↗">
      <formula>NOT(ISERROR(SEARCH("↗",H11)))</formula>
    </cfRule>
    <cfRule type="containsText" dxfId="54" priority="54" operator="containsText" text="↘">
      <formula>NOT(ISERROR(SEARCH("↘",H11)))</formula>
    </cfRule>
  </conditionalFormatting>
  <conditionalFormatting sqref="J11">
    <cfRule type="containsText" dxfId="53" priority="51" operator="containsText" text="↑">
      <formula>NOT(ISERROR(SEARCH("↑",J11)))</formula>
    </cfRule>
    <cfRule type="containsText" dxfId="52" priority="52" operator="containsText" text="↓">
      <formula>NOT(ISERROR(SEARCH("↓",J11)))</formula>
    </cfRule>
  </conditionalFormatting>
  <conditionalFormatting sqref="J11">
    <cfRule type="containsText" dxfId="51" priority="48" operator="containsText" text="↗">
      <formula>NOT(ISERROR(SEARCH("↗",J11)))</formula>
    </cfRule>
    <cfRule type="containsText" dxfId="50" priority="49" operator="containsText" text="↘">
      <formula>NOT(ISERROR(SEARCH("↘",J11)))</formula>
    </cfRule>
  </conditionalFormatting>
  <conditionalFormatting sqref="J11">
    <cfRule type="colorScale" priority="47">
      <colorScale>
        <cfvo type="min"/>
        <cfvo type="percentile" val="50"/>
        <cfvo type="max"/>
        <color rgb="FFF8696B"/>
        <color rgb="FFFFEB84"/>
        <color rgb="FF63BE7B"/>
      </colorScale>
    </cfRule>
  </conditionalFormatting>
  <conditionalFormatting sqref="L11">
    <cfRule type="containsText" dxfId="49" priority="45" operator="containsText" text="↑">
      <formula>NOT(ISERROR(SEARCH("↑",L11)))</formula>
    </cfRule>
    <cfRule type="containsText" dxfId="48" priority="46" operator="containsText" text="↓">
      <formula>NOT(ISERROR(SEARCH("↓",L11)))</formula>
    </cfRule>
  </conditionalFormatting>
  <conditionalFormatting sqref="L11">
    <cfRule type="containsText" dxfId="47" priority="42" operator="containsText" text="↗">
      <formula>NOT(ISERROR(SEARCH("↗",L11)))</formula>
    </cfRule>
    <cfRule type="containsText" dxfId="46" priority="43" operator="containsText" text="↘">
      <formula>NOT(ISERROR(SEARCH("↘",L11)))</formula>
    </cfRule>
  </conditionalFormatting>
  <conditionalFormatting sqref="L11">
    <cfRule type="colorScale" priority="41">
      <colorScale>
        <cfvo type="min"/>
        <cfvo type="percentile" val="50"/>
        <cfvo type="max"/>
        <color rgb="FFF8696B"/>
        <color rgb="FFFFEB84"/>
        <color rgb="FF63BE7B"/>
      </colorScale>
    </cfRule>
  </conditionalFormatting>
  <conditionalFormatting sqref="N11">
    <cfRule type="containsText" dxfId="45" priority="39" operator="containsText" text="↑">
      <formula>NOT(ISERROR(SEARCH("↑",N11)))</formula>
    </cfRule>
    <cfRule type="containsText" dxfId="44" priority="40" operator="containsText" text="↓">
      <formula>NOT(ISERROR(SEARCH("↓",N11)))</formula>
    </cfRule>
  </conditionalFormatting>
  <conditionalFormatting sqref="N11">
    <cfRule type="containsText" dxfId="43" priority="36" operator="containsText" text="↗">
      <formula>NOT(ISERROR(SEARCH("↗",N11)))</formula>
    </cfRule>
    <cfRule type="containsText" dxfId="42" priority="37" operator="containsText" text="↘">
      <formula>NOT(ISERROR(SEARCH("↘",N11)))</formula>
    </cfRule>
  </conditionalFormatting>
  <conditionalFormatting sqref="N11">
    <cfRule type="colorScale" priority="35">
      <colorScale>
        <cfvo type="min"/>
        <cfvo type="percentile" val="50"/>
        <cfvo type="max"/>
        <color rgb="FFF8696B"/>
        <color rgb="FFFFEB84"/>
        <color rgb="FF63BE7B"/>
      </colorScale>
    </cfRule>
  </conditionalFormatting>
  <conditionalFormatting sqref="P11">
    <cfRule type="containsText" dxfId="41" priority="33" operator="containsText" text="↑">
      <formula>NOT(ISERROR(SEARCH("↑",P11)))</formula>
    </cfRule>
    <cfRule type="containsText" dxfId="40" priority="34" operator="containsText" text="↓">
      <formula>NOT(ISERROR(SEARCH("↓",P11)))</formula>
    </cfRule>
  </conditionalFormatting>
  <conditionalFormatting sqref="P11">
    <cfRule type="containsText" dxfId="39" priority="30" operator="containsText" text="↗">
      <formula>NOT(ISERROR(SEARCH("↗",P11)))</formula>
    </cfRule>
    <cfRule type="containsText" dxfId="38" priority="31" operator="containsText" text="↘">
      <formula>NOT(ISERROR(SEARCH("↘",P11)))</formula>
    </cfRule>
  </conditionalFormatting>
  <conditionalFormatting sqref="P11">
    <cfRule type="colorScale" priority="29">
      <colorScale>
        <cfvo type="min"/>
        <cfvo type="percentile" val="50"/>
        <cfvo type="max"/>
        <color rgb="FFF8696B"/>
        <color rgb="FFFFEB84"/>
        <color rgb="FF63BE7B"/>
      </colorScale>
    </cfRule>
  </conditionalFormatting>
  <conditionalFormatting sqref="R11">
    <cfRule type="containsText" dxfId="37" priority="27" operator="containsText" text="↑">
      <formula>NOT(ISERROR(SEARCH("↑",R11)))</formula>
    </cfRule>
    <cfRule type="containsText" dxfId="36" priority="28" operator="containsText" text="↓">
      <formula>NOT(ISERROR(SEARCH("↓",R11)))</formula>
    </cfRule>
  </conditionalFormatting>
  <conditionalFormatting sqref="R11">
    <cfRule type="containsText" dxfId="35" priority="24" operator="containsText" text="↗">
      <formula>NOT(ISERROR(SEARCH("↗",R11)))</formula>
    </cfRule>
    <cfRule type="containsText" dxfId="34" priority="25" operator="containsText" text="↘">
      <formula>NOT(ISERROR(SEARCH("↘",R11)))</formula>
    </cfRule>
  </conditionalFormatting>
  <conditionalFormatting sqref="R11">
    <cfRule type="colorScale" priority="23">
      <colorScale>
        <cfvo type="min"/>
        <cfvo type="percentile" val="50"/>
        <cfvo type="max"/>
        <color rgb="FFF8696B"/>
        <color rgb="FFFFEB84"/>
        <color rgb="FF63BE7B"/>
      </colorScale>
    </cfRule>
  </conditionalFormatting>
  <conditionalFormatting sqref="H16:H17">
    <cfRule type="colorScale" priority="22">
      <colorScale>
        <cfvo type="min"/>
        <cfvo type="percentile" val="50"/>
        <cfvo type="max"/>
        <color rgb="FFF8696B"/>
        <color rgb="FFFFEB84"/>
        <color rgb="FF63BE7B"/>
      </colorScale>
    </cfRule>
  </conditionalFormatting>
  <conditionalFormatting sqref="X16:X17 V16:V17 T16:T17 J16:J17 R16:R17 P16:P17 N16:N17 L16:L17 H16:H17">
    <cfRule type="containsText" dxfId="33" priority="20" operator="containsText" text="↑">
      <formula>NOT(ISERROR(SEARCH("↑",H16)))</formula>
    </cfRule>
    <cfRule type="containsText" dxfId="32" priority="21" operator="containsText" text="↓">
      <formula>NOT(ISERROR(SEARCH("↓",H16)))</formula>
    </cfRule>
  </conditionalFormatting>
  <conditionalFormatting sqref="X16:X17 V16:V17 T16:T17 J16:J17 R16:R17 P16:P17 N16:N17 L16:L17 H16:H17">
    <cfRule type="containsText" dxfId="31" priority="17" operator="containsText" text="↗">
      <formula>NOT(ISERROR(SEARCH("↗",H16)))</formula>
    </cfRule>
    <cfRule type="containsText" dxfId="30" priority="18" operator="containsText" text="↘">
      <formula>NOT(ISERROR(SEARCH("↘",H16)))</formula>
    </cfRule>
  </conditionalFormatting>
  <conditionalFormatting sqref="L16:L17">
    <cfRule type="colorScale" priority="16">
      <colorScale>
        <cfvo type="min"/>
        <cfvo type="percentile" val="50"/>
        <cfvo type="max"/>
        <color rgb="FFF8696B"/>
        <color rgb="FFFFEB84"/>
        <color rgb="FF63BE7B"/>
      </colorScale>
    </cfRule>
  </conditionalFormatting>
  <conditionalFormatting sqref="N16:N17">
    <cfRule type="colorScale" priority="15">
      <colorScale>
        <cfvo type="min"/>
        <cfvo type="percentile" val="50"/>
        <cfvo type="max"/>
        <color rgb="FFF8696B"/>
        <color rgb="FFFFEB84"/>
        <color rgb="FF63BE7B"/>
      </colorScale>
    </cfRule>
  </conditionalFormatting>
  <conditionalFormatting sqref="P16:P17">
    <cfRule type="colorScale" priority="14">
      <colorScale>
        <cfvo type="min"/>
        <cfvo type="percentile" val="50"/>
        <cfvo type="max"/>
        <color rgb="FFF8696B"/>
        <color rgb="FFFFEB84"/>
        <color rgb="FF63BE7B"/>
      </colorScale>
    </cfRule>
  </conditionalFormatting>
  <conditionalFormatting sqref="R16:R17">
    <cfRule type="colorScale" priority="13">
      <colorScale>
        <cfvo type="min"/>
        <cfvo type="percentile" val="50"/>
        <cfvo type="max"/>
        <color rgb="FFF8696B"/>
        <color rgb="FFFFEB84"/>
        <color rgb="FF63BE7B"/>
      </colorScale>
    </cfRule>
  </conditionalFormatting>
  <conditionalFormatting sqref="T16:T17">
    <cfRule type="colorScale" priority="12">
      <colorScale>
        <cfvo type="min"/>
        <cfvo type="percentile" val="50"/>
        <cfvo type="max"/>
        <color rgb="FFF8696B"/>
        <color rgb="FFFFEB84"/>
        <color rgb="FF63BE7B"/>
      </colorScale>
    </cfRule>
  </conditionalFormatting>
  <conditionalFormatting sqref="V16:V17">
    <cfRule type="colorScale" priority="11">
      <colorScale>
        <cfvo type="min"/>
        <cfvo type="percentile" val="50"/>
        <cfvo type="max"/>
        <color rgb="FFF8696B"/>
        <color rgb="FFFFEB84"/>
        <color rgb="FF63BE7B"/>
      </colorScale>
    </cfRule>
  </conditionalFormatting>
  <conditionalFormatting sqref="X16:X17">
    <cfRule type="colorScale" priority="10">
      <colorScale>
        <cfvo type="min"/>
        <cfvo type="percentile" val="50"/>
        <cfvo type="max"/>
        <color rgb="FFF8696B"/>
        <color rgb="FFFFEB84"/>
        <color rgb="FF63BE7B"/>
      </colorScale>
    </cfRule>
  </conditionalFormatting>
  <conditionalFormatting sqref="J16:J17">
    <cfRule type="colorScale" priority="9">
      <colorScale>
        <cfvo type="min"/>
        <cfvo type="percentile" val="50"/>
        <cfvo type="max"/>
        <color rgb="FFF8696B"/>
        <color rgb="FFFFEB84"/>
        <color rgb="FF63BE7B"/>
      </colorScale>
    </cfRule>
  </conditionalFormatting>
  <conditionalFormatting sqref="AB16:AB17 Z16:Z17">
    <cfRule type="containsText" dxfId="29" priority="7" operator="containsText" text="↑">
      <formula>NOT(ISERROR(SEARCH("↑",Z16)))</formula>
    </cfRule>
    <cfRule type="containsText" dxfId="28" priority="8" operator="containsText" text="↓">
      <formula>NOT(ISERROR(SEARCH("↓",Z16)))</formula>
    </cfRule>
  </conditionalFormatting>
  <conditionalFormatting sqref="AB16:AB17 Z16:Z17">
    <cfRule type="containsText" dxfId="27" priority="4" operator="containsText" text="↗">
      <formula>NOT(ISERROR(SEARCH("↗",Z16)))</formula>
    </cfRule>
    <cfRule type="containsText" dxfId="26" priority="5" operator="containsText" text="↘">
      <formula>NOT(ISERROR(SEARCH("↘",Z16)))</formula>
    </cfRule>
  </conditionalFormatting>
  <conditionalFormatting sqref="Z16:Z17">
    <cfRule type="colorScale" priority="3">
      <colorScale>
        <cfvo type="min"/>
        <cfvo type="percentile" val="50"/>
        <cfvo type="max"/>
        <color rgb="FFF8696B"/>
        <color rgb="FFFFEB84"/>
        <color rgb="FF63BE7B"/>
      </colorScale>
    </cfRule>
  </conditionalFormatting>
  <conditionalFormatting sqref="AB16:AB17">
    <cfRule type="colorScale" priority="2">
      <colorScale>
        <cfvo type="min"/>
        <cfvo type="percentile" val="50"/>
        <cfvo type="max"/>
        <color rgb="FFF8696B"/>
        <color rgb="FFFFEB84"/>
        <color rgb="FF63BE7B"/>
      </colorScale>
    </cfRule>
  </conditionalFormatting>
  <conditionalFormatting sqref="H12:H15 H18:H26">
    <cfRule type="colorScale" priority="119">
      <colorScale>
        <cfvo type="min"/>
        <cfvo type="percentile" val="50"/>
        <cfvo type="max"/>
        <color rgb="FFF8696B"/>
        <color rgb="FFFFEB84"/>
        <color rgb="FF63BE7B"/>
      </colorScale>
    </cfRule>
  </conditionalFormatting>
  <conditionalFormatting sqref="L12:L15 L18:L26">
    <cfRule type="colorScale" priority="120">
      <colorScale>
        <cfvo type="min"/>
        <cfvo type="percentile" val="50"/>
        <cfvo type="max"/>
        <color rgb="FFF8696B"/>
        <color rgb="FFFFEB84"/>
        <color rgb="FF63BE7B"/>
      </colorScale>
    </cfRule>
  </conditionalFormatting>
  <conditionalFormatting sqref="N12:N15 N18:N26">
    <cfRule type="colorScale" priority="121">
      <colorScale>
        <cfvo type="min"/>
        <cfvo type="percentile" val="50"/>
        <cfvo type="max"/>
        <color rgb="FFF8696B"/>
        <color rgb="FFFFEB84"/>
        <color rgb="FF63BE7B"/>
      </colorScale>
    </cfRule>
  </conditionalFormatting>
  <conditionalFormatting sqref="P12:P15 P18:P26">
    <cfRule type="colorScale" priority="122">
      <colorScale>
        <cfvo type="min"/>
        <cfvo type="percentile" val="50"/>
        <cfvo type="max"/>
        <color rgb="FFF8696B"/>
        <color rgb="FFFFEB84"/>
        <color rgb="FF63BE7B"/>
      </colorScale>
    </cfRule>
  </conditionalFormatting>
  <conditionalFormatting sqref="R12:R15 R18:R26">
    <cfRule type="colorScale" priority="123">
      <colorScale>
        <cfvo type="min"/>
        <cfvo type="percentile" val="50"/>
        <cfvo type="max"/>
        <color rgb="FFF8696B"/>
        <color rgb="FFFFEB84"/>
        <color rgb="FF63BE7B"/>
      </colorScale>
    </cfRule>
  </conditionalFormatting>
  <conditionalFormatting sqref="T11:T15 T18:T26">
    <cfRule type="colorScale" priority="124">
      <colorScale>
        <cfvo type="min"/>
        <cfvo type="percentile" val="50"/>
        <cfvo type="max"/>
        <color rgb="FFF8696B"/>
        <color rgb="FFFFEB84"/>
        <color rgb="FF63BE7B"/>
      </colorScale>
    </cfRule>
  </conditionalFormatting>
  <conditionalFormatting sqref="V11:V15 V18:V26">
    <cfRule type="colorScale" priority="125">
      <colorScale>
        <cfvo type="min"/>
        <cfvo type="percentile" val="50"/>
        <cfvo type="max"/>
        <color rgb="FFF8696B"/>
        <color rgb="FFFFEB84"/>
        <color rgb="FF63BE7B"/>
      </colorScale>
    </cfRule>
  </conditionalFormatting>
  <conditionalFormatting sqref="X11:X15 X18:X26">
    <cfRule type="colorScale" priority="126">
      <colorScale>
        <cfvo type="min"/>
        <cfvo type="percentile" val="50"/>
        <cfvo type="max"/>
        <color rgb="FFF8696B"/>
        <color rgb="FFFFEB84"/>
        <color rgb="FF63BE7B"/>
      </colorScale>
    </cfRule>
  </conditionalFormatting>
  <conditionalFormatting sqref="J12:J15 J18:J26">
    <cfRule type="colorScale" priority="127">
      <colorScale>
        <cfvo type="min"/>
        <cfvo type="percentile" val="50"/>
        <cfvo type="max"/>
        <color rgb="FFF8696B"/>
        <color rgb="FFFFEB84"/>
        <color rgb="FF63BE7B"/>
      </colorScale>
    </cfRule>
  </conditionalFormatting>
  <conditionalFormatting sqref="Z11:Z15 Z18:Z26">
    <cfRule type="colorScale" priority="128">
      <colorScale>
        <cfvo type="min"/>
        <cfvo type="percentile" val="50"/>
        <cfvo type="max"/>
        <color rgb="FFF8696B"/>
        <color rgb="FFFFEB84"/>
        <color rgb="FF63BE7B"/>
      </colorScale>
    </cfRule>
  </conditionalFormatting>
  <conditionalFormatting sqref="AB11:AB15 AB18:AB26">
    <cfRule type="colorScale" priority="129">
      <colorScale>
        <cfvo type="min"/>
        <cfvo type="percentile" val="50"/>
        <cfvo type="max"/>
        <color rgb="FFF8696B"/>
        <color rgb="FFFFEB84"/>
        <color rgb="FF63BE7B"/>
      </colorScale>
    </cfRule>
  </conditionalFormatting>
  <conditionalFormatting sqref="Q5:T5">
    <cfRule type="cellIs" dxfId="25" priority="1" operator="equal">
      <formula>120</formula>
    </cfRule>
  </conditionalFormatting>
  <dataValidations count="1">
    <dataValidation type="date" allowBlank="1" showInputMessage="1" showErrorMessage="1" sqref="A33:A57" xr:uid="{00000000-0002-0000-0500-000000000000}">
      <formula1>43466</formula1>
      <formula2>55153</formula2>
    </dataValidation>
  </dataValidations>
  <pageMargins left="0.7" right="0.7" top="0.75" bottom="0.75" header="0.3" footer="0.3"/>
  <pageSetup paperSize="8" scale="6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16" operator="containsText" id="{675C046A-3FAC-4C88-A210-93DFC21D4B45}">
            <xm:f>NOT(ISERROR(SEARCH("-",H11)))</xm:f>
            <xm:f>"-"</xm:f>
            <x14:dxf>
              <font>
                <color rgb="FF9C6500"/>
              </font>
              <fill>
                <patternFill>
                  <bgColor rgb="FFFFEB9C"/>
                </patternFill>
              </fill>
            </x14:dxf>
          </x14:cfRule>
          <xm:sqref>H12:H15 L12:L15 N12:N15 P12:P15 R12:R15 J12:J15 T11:T15 V11:V15 X11:X15 X18:X19 V18:V19 T18:T19 J18:J19 R18:R19 P18:P19 N18:N19 L18:L19 H18:H26</xm:sqref>
        </x14:conditionalFormatting>
        <x14:conditionalFormatting xmlns:xm="http://schemas.microsoft.com/office/excel/2006/main">
          <x14:cfRule type="containsText" priority="81" operator="containsText" id="{3CD9E38F-1F1E-46E2-9F3A-91835C8E379B}">
            <xm:f>NOT(ISERROR(SEARCH("-",X20)))</xm:f>
            <xm:f>"-"</xm:f>
            <x14:dxf>
              <font>
                <color rgb="FF9C6500"/>
              </font>
              <fill>
                <patternFill>
                  <bgColor rgb="FFFFEB9C"/>
                </patternFill>
              </fill>
            </x14:dxf>
          </x14:cfRule>
          <xm:sqref>X20:X26</xm:sqref>
        </x14:conditionalFormatting>
        <x14:conditionalFormatting xmlns:xm="http://schemas.microsoft.com/office/excel/2006/main">
          <x14:cfRule type="containsText" priority="111" operator="containsText" id="{270C9873-1F77-43BD-8E90-12F719217744}">
            <xm:f>NOT(ISERROR(SEARCH("-",L20)))</xm:f>
            <xm:f>"-"</xm:f>
            <x14:dxf>
              <font>
                <color rgb="FF9C6500"/>
              </font>
              <fill>
                <patternFill>
                  <bgColor rgb="FFFFEB9C"/>
                </patternFill>
              </fill>
            </x14:dxf>
          </x14:cfRule>
          <xm:sqref>L20:L26</xm:sqref>
        </x14:conditionalFormatting>
        <x14:conditionalFormatting xmlns:xm="http://schemas.microsoft.com/office/excel/2006/main">
          <x14:cfRule type="containsText" priority="106" operator="containsText" id="{AF46988F-6A0F-471A-8578-09CAA9FA2160}">
            <xm:f>NOT(ISERROR(SEARCH("-",N20)))</xm:f>
            <xm:f>"-"</xm:f>
            <x14:dxf>
              <font>
                <color rgb="FF9C6500"/>
              </font>
              <fill>
                <patternFill>
                  <bgColor rgb="FFFFEB9C"/>
                </patternFill>
              </fill>
            </x14:dxf>
          </x14:cfRule>
          <xm:sqref>N20:N26</xm:sqref>
        </x14:conditionalFormatting>
        <x14:conditionalFormatting xmlns:xm="http://schemas.microsoft.com/office/excel/2006/main">
          <x14:cfRule type="containsText" priority="101" operator="containsText" id="{4A928D20-5879-46AE-92C7-9F2C86272FD9}">
            <xm:f>NOT(ISERROR(SEARCH("-",P20)))</xm:f>
            <xm:f>"-"</xm:f>
            <x14:dxf>
              <font>
                <color rgb="FF9C6500"/>
              </font>
              <fill>
                <patternFill>
                  <bgColor rgb="FFFFEB9C"/>
                </patternFill>
              </fill>
            </x14:dxf>
          </x14:cfRule>
          <xm:sqref>P20:P26</xm:sqref>
        </x14:conditionalFormatting>
        <x14:conditionalFormatting xmlns:xm="http://schemas.microsoft.com/office/excel/2006/main">
          <x14:cfRule type="containsText" priority="96" operator="containsText" id="{B566C210-275F-4D8E-882D-34807617B896}">
            <xm:f>NOT(ISERROR(SEARCH("-",R20)))</xm:f>
            <xm:f>"-"</xm:f>
            <x14:dxf>
              <font>
                <color rgb="FF9C6500"/>
              </font>
              <fill>
                <patternFill>
                  <bgColor rgb="FFFFEB9C"/>
                </patternFill>
              </fill>
            </x14:dxf>
          </x14:cfRule>
          <xm:sqref>R20:R26</xm:sqref>
        </x14:conditionalFormatting>
        <x14:conditionalFormatting xmlns:xm="http://schemas.microsoft.com/office/excel/2006/main">
          <x14:cfRule type="containsText" priority="91" operator="containsText" id="{E4C0AC5A-BF61-4FBA-A5AD-84737CE346C0}">
            <xm:f>NOT(ISERROR(SEARCH("-",T20)))</xm:f>
            <xm:f>"-"</xm:f>
            <x14:dxf>
              <font>
                <color rgb="FF9C6500"/>
              </font>
              <fill>
                <patternFill>
                  <bgColor rgb="FFFFEB9C"/>
                </patternFill>
              </fill>
            </x14:dxf>
          </x14:cfRule>
          <xm:sqref>T20:T26</xm:sqref>
        </x14:conditionalFormatting>
        <x14:conditionalFormatting xmlns:xm="http://schemas.microsoft.com/office/excel/2006/main">
          <x14:cfRule type="containsText" priority="86" operator="containsText" id="{06D1C595-DE2B-49B2-AB59-35F19B464521}">
            <xm:f>NOT(ISERROR(SEARCH("-",V20)))</xm:f>
            <xm:f>"-"</xm:f>
            <x14:dxf>
              <font>
                <color rgb="FF9C6500"/>
              </font>
              <fill>
                <patternFill>
                  <bgColor rgb="FFFFEB9C"/>
                </patternFill>
              </fill>
            </x14:dxf>
          </x14:cfRule>
          <xm:sqref>V20:V26</xm:sqref>
        </x14:conditionalFormatting>
        <x14:conditionalFormatting xmlns:xm="http://schemas.microsoft.com/office/excel/2006/main">
          <x14:cfRule type="containsText" priority="76" operator="containsText" id="{8EFD7220-ED37-4391-8B0F-8854BCB11D43}">
            <xm:f>NOT(ISERROR(SEARCH("-",J20)))</xm:f>
            <xm:f>"-"</xm:f>
            <x14:dxf>
              <font>
                <color rgb="FF9C6500"/>
              </font>
              <fill>
                <patternFill>
                  <bgColor rgb="FFFFEB9C"/>
                </patternFill>
              </fill>
            </x14:dxf>
          </x14:cfRule>
          <xm:sqref>J20:J26</xm:sqref>
        </x14:conditionalFormatting>
        <x14:conditionalFormatting xmlns:xm="http://schemas.microsoft.com/office/excel/2006/main">
          <x14:cfRule type="containsText" priority="71" operator="containsText" id="{78999EF5-460D-43BA-8985-2948ECF7029B}">
            <xm:f>NOT(ISERROR(SEARCH("-",Z11)))</xm:f>
            <xm:f>"-"</xm:f>
            <x14:dxf>
              <font>
                <color rgb="FF9C6500"/>
              </font>
              <fill>
                <patternFill>
                  <bgColor rgb="FFFFEB9C"/>
                </patternFill>
              </fill>
            </x14:dxf>
          </x14:cfRule>
          <xm:sqref>Z11:Z15 AB11:AB15 AB18:AB19 Z18:Z19</xm:sqref>
        </x14:conditionalFormatting>
        <x14:conditionalFormatting xmlns:xm="http://schemas.microsoft.com/office/excel/2006/main">
          <x14:cfRule type="containsText" priority="66" operator="containsText" id="{46458878-FD10-461C-BB62-D5A2A029AA88}">
            <xm:f>NOT(ISERROR(SEARCH("-",Z20)))</xm:f>
            <xm:f>"-"</xm:f>
            <x14:dxf>
              <font>
                <color rgb="FF9C6500"/>
              </font>
              <fill>
                <patternFill>
                  <bgColor rgb="FFFFEB9C"/>
                </patternFill>
              </fill>
            </x14:dxf>
          </x14:cfRule>
          <xm:sqref>Z20:Z26</xm:sqref>
        </x14:conditionalFormatting>
        <x14:conditionalFormatting xmlns:xm="http://schemas.microsoft.com/office/excel/2006/main">
          <x14:cfRule type="containsText" priority="61" operator="containsText" id="{1D0BE070-40BE-44F2-8B26-D7B6B93469E5}">
            <xm:f>NOT(ISERROR(SEARCH("-",AB20)))</xm:f>
            <xm:f>"-"</xm:f>
            <x14:dxf>
              <font>
                <color rgb="FF9C6500"/>
              </font>
              <fill>
                <patternFill>
                  <bgColor rgb="FFFFEB9C"/>
                </patternFill>
              </fill>
            </x14:dxf>
          </x14:cfRule>
          <xm:sqref>AB20:AB26</xm:sqref>
        </x14:conditionalFormatting>
        <x14:conditionalFormatting xmlns:xm="http://schemas.microsoft.com/office/excel/2006/main">
          <x14:cfRule type="containsText" priority="55" operator="containsText" id="{714DC025-17F7-46BD-999C-92F1A7BE497A}">
            <xm:f>NOT(ISERROR(SEARCH("-",H11)))</xm:f>
            <xm:f>"-"</xm:f>
            <x14:dxf>
              <font>
                <color rgb="FF9C6500"/>
              </font>
              <fill>
                <patternFill>
                  <bgColor rgb="FFFFEB9C"/>
                </patternFill>
              </fill>
            </x14:dxf>
          </x14:cfRule>
          <xm:sqref>H11</xm:sqref>
        </x14:conditionalFormatting>
        <x14:conditionalFormatting xmlns:xm="http://schemas.microsoft.com/office/excel/2006/main">
          <x14:cfRule type="containsText" priority="50" operator="containsText" id="{2AEAEA6A-1D43-49CC-94BE-C970904CC54A}">
            <xm:f>NOT(ISERROR(SEARCH("-",J11)))</xm:f>
            <xm:f>"-"</xm:f>
            <x14:dxf>
              <font>
                <color rgb="FF9C6500"/>
              </font>
              <fill>
                <patternFill>
                  <bgColor rgb="FFFFEB9C"/>
                </patternFill>
              </fill>
            </x14:dxf>
          </x14:cfRule>
          <xm:sqref>J11</xm:sqref>
        </x14:conditionalFormatting>
        <x14:conditionalFormatting xmlns:xm="http://schemas.microsoft.com/office/excel/2006/main">
          <x14:cfRule type="containsText" priority="44" operator="containsText" id="{A59770B3-7E21-41C0-BC79-2078C945F469}">
            <xm:f>NOT(ISERROR(SEARCH("-",L11)))</xm:f>
            <xm:f>"-"</xm:f>
            <x14:dxf>
              <font>
                <color rgb="FF9C6500"/>
              </font>
              <fill>
                <patternFill>
                  <bgColor rgb="FFFFEB9C"/>
                </patternFill>
              </fill>
            </x14:dxf>
          </x14:cfRule>
          <xm:sqref>L11</xm:sqref>
        </x14:conditionalFormatting>
        <x14:conditionalFormatting xmlns:xm="http://schemas.microsoft.com/office/excel/2006/main">
          <x14:cfRule type="containsText" priority="38" operator="containsText" id="{BFC6A596-397F-4EBA-851B-632A4CF3D176}">
            <xm:f>NOT(ISERROR(SEARCH("-",N11)))</xm:f>
            <xm:f>"-"</xm:f>
            <x14:dxf>
              <font>
                <color rgb="FF9C6500"/>
              </font>
              <fill>
                <patternFill>
                  <bgColor rgb="FFFFEB9C"/>
                </patternFill>
              </fill>
            </x14:dxf>
          </x14:cfRule>
          <xm:sqref>N11</xm:sqref>
        </x14:conditionalFormatting>
        <x14:conditionalFormatting xmlns:xm="http://schemas.microsoft.com/office/excel/2006/main">
          <x14:cfRule type="containsText" priority="32" operator="containsText" id="{E7D4EF4F-D570-4F04-8764-9816E982500A}">
            <xm:f>NOT(ISERROR(SEARCH("-",P11)))</xm:f>
            <xm:f>"-"</xm:f>
            <x14:dxf>
              <font>
                <color rgb="FF9C6500"/>
              </font>
              <fill>
                <patternFill>
                  <bgColor rgb="FFFFEB9C"/>
                </patternFill>
              </fill>
            </x14:dxf>
          </x14:cfRule>
          <xm:sqref>P11</xm:sqref>
        </x14:conditionalFormatting>
        <x14:conditionalFormatting xmlns:xm="http://schemas.microsoft.com/office/excel/2006/main">
          <x14:cfRule type="containsText" priority="26" operator="containsText" id="{7174D8AE-43B3-4EF7-A508-3FBF7B64F63B}">
            <xm:f>NOT(ISERROR(SEARCH("-",R11)))</xm:f>
            <xm:f>"-"</xm:f>
            <x14:dxf>
              <font>
                <color rgb="FF9C6500"/>
              </font>
              <fill>
                <patternFill>
                  <bgColor rgb="FFFFEB9C"/>
                </patternFill>
              </fill>
            </x14:dxf>
          </x14:cfRule>
          <xm:sqref>R11</xm:sqref>
        </x14:conditionalFormatting>
        <x14:conditionalFormatting xmlns:xm="http://schemas.microsoft.com/office/excel/2006/main">
          <x14:cfRule type="containsText" priority="19" operator="containsText" id="{BF780EA3-67B6-422C-A8E7-D699C1785B41}">
            <xm:f>NOT(ISERROR(SEARCH("-",H16)))</xm:f>
            <xm:f>"-"</xm:f>
            <x14:dxf>
              <font>
                <color rgb="FF9C6500"/>
              </font>
              <fill>
                <patternFill>
                  <bgColor rgb="FFFFEB9C"/>
                </patternFill>
              </fill>
            </x14:dxf>
          </x14:cfRule>
          <xm:sqref>X16:X17 V16:V17 T16:T17 J16:J17 R16:R17 P16:P17 N16:N17 L16:L17 H16:H17</xm:sqref>
        </x14:conditionalFormatting>
        <x14:conditionalFormatting xmlns:xm="http://schemas.microsoft.com/office/excel/2006/main">
          <x14:cfRule type="containsText" priority="6" operator="containsText" id="{17830935-1413-444F-B6A4-618064965A3C}">
            <xm:f>NOT(ISERROR(SEARCH("-",Z16)))</xm:f>
            <xm:f>"-"</xm:f>
            <x14:dxf>
              <font>
                <color rgb="FF9C6500"/>
              </font>
              <fill>
                <patternFill>
                  <bgColor rgb="FFFFEB9C"/>
                </patternFill>
              </fill>
            </x14:dxf>
          </x14:cfRule>
          <xm:sqref>AB16:AB17 Z16:Z17</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
  <sheetViews>
    <sheetView showGridLines="0" view="pageBreakPreview" zoomScaleNormal="70" zoomScaleSheetLayoutView="100" zoomScalePageLayoutView="25" workbookViewId="0"/>
  </sheetViews>
  <sheetFormatPr defaultColWidth="8.75" defaultRowHeight="18.75" x14ac:dyDescent="0.4"/>
  <sheetData>
    <row r="1" spans="1:15" x14ac:dyDescent="0.4">
      <c r="A1" s="34"/>
      <c r="B1" s="34"/>
      <c r="C1" s="34"/>
      <c r="D1" s="34"/>
      <c r="E1" s="34"/>
      <c r="F1" s="34"/>
      <c r="G1" s="34"/>
      <c r="H1" s="34"/>
      <c r="I1" s="34"/>
      <c r="J1" s="34"/>
      <c r="K1" s="38"/>
      <c r="L1" s="39" t="s">
        <v>54</v>
      </c>
      <c r="M1" s="106">
        <f ca="1">NOW()</f>
        <v>44217.546089467593</v>
      </c>
      <c r="N1" s="106"/>
      <c r="O1" s="106"/>
    </row>
    <row r="2" spans="1:15" x14ac:dyDescent="0.4">
      <c r="A2" s="34"/>
      <c r="B2" s="34"/>
      <c r="C2" s="34"/>
      <c r="D2" s="34"/>
      <c r="E2" s="34"/>
      <c r="F2" s="34"/>
      <c r="G2" s="34"/>
      <c r="H2" s="34"/>
      <c r="I2" s="34"/>
      <c r="J2" s="34"/>
      <c r="K2" s="34"/>
      <c r="L2" s="34"/>
      <c r="M2" s="34"/>
      <c r="N2" s="34"/>
      <c r="O2" s="34"/>
    </row>
  </sheetData>
  <sheetProtection sheet="1" objects="1" scenarios="1"/>
  <mergeCells count="1">
    <mergeCell ref="M1:O1"/>
  </mergeCells>
  <phoneticPr fontId="2"/>
  <pageMargins left="0.7" right="0.7" top="0.75" bottom="0.75" header="0.3" footer="0.3"/>
  <pageSetup paperSize="8" scale="55"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59"/>
  <sheetViews>
    <sheetView showGridLines="0" view="pageBreakPreview" zoomScale="60" zoomScaleNormal="65" zoomScalePageLayoutView="10" workbookViewId="0">
      <pane xSplit="3" ySplit="5" topLeftCell="D18" activePane="bottomRight" state="frozen"/>
      <selection pane="topRight" activeCell="D1" sqref="D1"/>
      <selection pane="bottomLeft" activeCell="A6" sqref="A6"/>
      <selection pane="bottomRight"/>
    </sheetView>
  </sheetViews>
  <sheetFormatPr defaultColWidth="8.75" defaultRowHeight="18.75" x14ac:dyDescent="0.4"/>
  <cols>
    <col min="1" max="1" width="5.5" bestFit="1" customWidth="1"/>
    <col min="2" max="2" width="5.5" customWidth="1"/>
    <col min="3" max="3" width="54.25" customWidth="1"/>
    <col min="4" max="15" width="11.75" customWidth="1"/>
  </cols>
  <sheetData>
    <row r="1" spans="1:15" x14ac:dyDescent="0.4">
      <c r="K1" s="12"/>
      <c r="L1" s="13" t="s">
        <v>54</v>
      </c>
      <c r="M1" s="207">
        <f ca="1">NOW()</f>
        <v>44217.546089467593</v>
      </c>
      <c r="N1" s="207"/>
      <c r="O1" s="207"/>
    </row>
    <row r="3" spans="1:15" x14ac:dyDescent="0.4">
      <c r="A3" s="209" t="s">
        <v>15</v>
      </c>
      <c r="B3" s="209"/>
      <c r="C3" s="8" t="str">
        <f>IF(TOP!K5="","",TOP!K5)</f>
        <v>サンプル3回</v>
      </c>
      <c r="D3" s="8" t="s">
        <v>33</v>
      </c>
      <c r="E3" s="8" t="s">
        <v>43</v>
      </c>
      <c r="F3" s="8" t="s">
        <v>44</v>
      </c>
      <c r="G3" s="8" t="s">
        <v>45</v>
      </c>
      <c r="H3" s="8" t="s">
        <v>46</v>
      </c>
      <c r="I3" s="8" t="s">
        <v>47</v>
      </c>
      <c r="J3" s="8" t="s">
        <v>48</v>
      </c>
      <c r="K3" s="8" t="s">
        <v>49</v>
      </c>
      <c r="L3" s="8" t="s">
        <v>50</v>
      </c>
      <c r="M3" s="8" t="s">
        <v>51</v>
      </c>
      <c r="N3" s="8" t="s">
        <v>52</v>
      </c>
      <c r="O3" s="8" t="s">
        <v>53</v>
      </c>
    </row>
    <row r="4" spans="1:15" x14ac:dyDescent="0.4">
      <c r="A4" s="209" t="s">
        <v>3</v>
      </c>
      <c r="B4" s="209"/>
      <c r="C4" s="71">
        <f ca="1">TOP!Y6</f>
        <v>34</v>
      </c>
      <c r="D4" s="9">
        <v>43799</v>
      </c>
      <c r="E4" s="9">
        <v>43824</v>
      </c>
      <c r="F4" s="9">
        <v>43860</v>
      </c>
      <c r="G4" s="9"/>
      <c r="H4" s="9"/>
      <c r="I4" s="9"/>
      <c r="J4" s="9"/>
      <c r="K4" s="9"/>
      <c r="L4" s="9"/>
      <c r="M4" s="9"/>
      <c r="N4" s="9"/>
      <c r="O4" s="9"/>
    </row>
    <row r="5" spans="1:15" x14ac:dyDescent="0.4">
      <c r="A5" s="208" t="s">
        <v>114</v>
      </c>
      <c r="B5" s="208"/>
      <c r="C5" s="208"/>
      <c r="D5" s="74" t="s">
        <v>392</v>
      </c>
      <c r="E5" s="74" t="s">
        <v>392</v>
      </c>
      <c r="F5" s="74" t="s">
        <v>392</v>
      </c>
      <c r="G5" s="74"/>
      <c r="H5" s="74"/>
      <c r="I5" s="64"/>
      <c r="J5" s="64"/>
      <c r="K5" s="64"/>
      <c r="L5" s="64"/>
      <c r="M5" s="64"/>
      <c r="N5" s="64"/>
      <c r="O5" s="64"/>
    </row>
    <row r="6" spans="1:15" ht="19.149999999999999" customHeight="1" x14ac:dyDescent="0.4">
      <c r="A6" s="11">
        <v>1</v>
      </c>
      <c r="B6" s="205" t="s">
        <v>55</v>
      </c>
      <c r="C6" s="206"/>
      <c r="D6" s="42">
        <v>3</v>
      </c>
      <c r="E6" s="42">
        <v>3</v>
      </c>
      <c r="F6" s="16">
        <v>2</v>
      </c>
      <c r="G6" s="16"/>
      <c r="H6" s="16"/>
      <c r="I6" s="16"/>
      <c r="J6" s="16"/>
      <c r="K6" s="16"/>
      <c r="L6" s="16"/>
      <c r="M6" s="16"/>
      <c r="N6" s="16"/>
      <c r="O6" s="16"/>
    </row>
    <row r="7" spans="1:15" ht="19.149999999999999" customHeight="1" x14ac:dyDescent="0.4">
      <c r="A7" s="11">
        <v>2</v>
      </c>
      <c r="B7" s="205" t="s">
        <v>56</v>
      </c>
      <c r="C7" s="206"/>
      <c r="D7" s="42">
        <v>3</v>
      </c>
      <c r="E7" s="16">
        <v>3</v>
      </c>
      <c r="F7" s="16">
        <v>3</v>
      </c>
      <c r="G7" s="16"/>
      <c r="H7" s="16"/>
      <c r="I7" s="16"/>
      <c r="J7" s="16"/>
      <c r="K7" s="16"/>
      <c r="L7" s="16"/>
      <c r="M7" s="16"/>
      <c r="N7" s="16"/>
      <c r="O7" s="16"/>
    </row>
    <row r="8" spans="1:15" ht="19.149999999999999" customHeight="1" x14ac:dyDescent="0.4">
      <c r="A8" s="11">
        <v>3</v>
      </c>
      <c r="B8" s="205" t="s">
        <v>57</v>
      </c>
      <c r="C8" s="206"/>
      <c r="D8" s="42">
        <v>2</v>
      </c>
      <c r="E8" s="42">
        <v>2</v>
      </c>
      <c r="F8" s="16">
        <v>2</v>
      </c>
      <c r="G8" s="16"/>
      <c r="H8" s="16"/>
      <c r="I8" s="16"/>
      <c r="J8" s="16"/>
      <c r="K8" s="16"/>
      <c r="L8" s="16"/>
      <c r="M8" s="16"/>
      <c r="N8" s="16"/>
      <c r="O8" s="16"/>
    </row>
    <row r="9" spans="1:15" ht="19.149999999999999" customHeight="1" x14ac:dyDescent="0.4">
      <c r="A9" s="11">
        <v>4</v>
      </c>
      <c r="B9" s="205" t="s">
        <v>58</v>
      </c>
      <c r="C9" s="206"/>
      <c r="D9" s="42">
        <v>2</v>
      </c>
      <c r="E9" s="16">
        <v>2</v>
      </c>
      <c r="F9" s="16">
        <v>1</v>
      </c>
      <c r="G9" s="16"/>
      <c r="H9" s="16"/>
      <c r="I9" s="16"/>
      <c r="J9" s="16"/>
      <c r="K9" s="16"/>
      <c r="L9" s="16"/>
      <c r="M9" s="16"/>
      <c r="N9" s="16"/>
      <c r="O9" s="16"/>
    </row>
    <row r="10" spans="1:15" ht="19.149999999999999" customHeight="1" x14ac:dyDescent="0.4">
      <c r="A10" s="11">
        <v>5</v>
      </c>
      <c r="B10" s="205" t="s">
        <v>59</v>
      </c>
      <c r="C10" s="206"/>
      <c r="D10" s="42">
        <v>3</v>
      </c>
      <c r="E10" s="42">
        <v>2</v>
      </c>
      <c r="F10" s="16">
        <v>2</v>
      </c>
      <c r="G10" s="16"/>
      <c r="H10" s="16"/>
      <c r="I10" s="16"/>
      <c r="J10" s="16"/>
      <c r="K10" s="16"/>
      <c r="L10" s="16"/>
      <c r="M10" s="16"/>
      <c r="N10" s="16"/>
      <c r="O10" s="16"/>
    </row>
    <row r="11" spans="1:15" ht="19.149999999999999" customHeight="1" x14ac:dyDescent="0.4">
      <c r="A11" s="11">
        <v>6</v>
      </c>
      <c r="B11" s="205" t="s">
        <v>60</v>
      </c>
      <c r="C11" s="206"/>
      <c r="D11" s="42">
        <v>3</v>
      </c>
      <c r="E11" s="16">
        <v>3</v>
      </c>
      <c r="F11" s="16">
        <v>2</v>
      </c>
      <c r="G11" s="16"/>
      <c r="H11" s="16"/>
      <c r="I11" s="16"/>
      <c r="J11" s="16"/>
      <c r="K11" s="16"/>
      <c r="L11" s="16"/>
      <c r="M11" s="16"/>
      <c r="N11" s="16"/>
      <c r="O11" s="16"/>
    </row>
    <row r="12" spans="1:15" ht="19.149999999999999" customHeight="1" x14ac:dyDescent="0.4">
      <c r="A12" s="11">
        <v>7</v>
      </c>
      <c r="B12" s="205" t="s">
        <v>61</v>
      </c>
      <c r="C12" s="206"/>
      <c r="D12" s="42">
        <v>3</v>
      </c>
      <c r="E12" s="42">
        <v>3</v>
      </c>
      <c r="F12" s="16">
        <v>3</v>
      </c>
      <c r="G12" s="16"/>
      <c r="H12" s="16"/>
      <c r="I12" s="16"/>
      <c r="J12" s="16"/>
      <c r="K12" s="16"/>
      <c r="L12" s="16"/>
      <c r="M12" s="16"/>
      <c r="N12" s="16"/>
      <c r="O12" s="16"/>
    </row>
    <row r="13" spans="1:15" ht="19.149999999999999" customHeight="1" x14ac:dyDescent="0.4">
      <c r="A13" s="11">
        <v>8</v>
      </c>
      <c r="B13" s="205" t="s">
        <v>62</v>
      </c>
      <c r="C13" s="206"/>
      <c r="D13" s="42">
        <v>2</v>
      </c>
      <c r="E13" s="16">
        <v>1</v>
      </c>
      <c r="F13" s="16">
        <v>1</v>
      </c>
      <c r="G13" s="16"/>
      <c r="H13" s="16"/>
      <c r="I13" s="16"/>
      <c r="J13" s="16"/>
      <c r="K13" s="16"/>
      <c r="L13" s="16"/>
      <c r="M13" s="16"/>
      <c r="N13" s="16"/>
      <c r="O13" s="16"/>
    </row>
    <row r="14" spans="1:15" ht="19.149999999999999" customHeight="1" x14ac:dyDescent="0.4">
      <c r="A14" s="11">
        <v>9</v>
      </c>
      <c r="B14" s="205" t="s">
        <v>63</v>
      </c>
      <c r="C14" s="206"/>
      <c r="D14" s="42">
        <v>2</v>
      </c>
      <c r="E14" s="42">
        <v>2</v>
      </c>
      <c r="F14" s="16">
        <v>2</v>
      </c>
      <c r="G14" s="16"/>
      <c r="H14" s="16"/>
      <c r="I14" s="16"/>
      <c r="J14" s="16"/>
      <c r="K14" s="16"/>
      <c r="L14" s="16"/>
      <c r="M14" s="16"/>
      <c r="N14" s="16"/>
      <c r="O14" s="16"/>
    </row>
    <row r="15" spans="1:15" ht="19.149999999999999" customHeight="1" x14ac:dyDescent="0.4">
      <c r="A15" s="11">
        <v>10</v>
      </c>
      <c r="B15" s="205" t="s">
        <v>64</v>
      </c>
      <c r="C15" s="206"/>
      <c r="D15" s="42">
        <v>2</v>
      </c>
      <c r="E15" s="16">
        <v>2</v>
      </c>
      <c r="F15" s="16">
        <v>2</v>
      </c>
      <c r="G15" s="16"/>
      <c r="H15" s="16"/>
      <c r="I15" s="16"/>
      <c r="J15" s="16"/>
      <c r="K15" s="16"/>
      <c r="L15" s="16"/>
      <c r="M15" s="16"/>
      <c r="N15" s="16"/>
      <c r="O15" s="16"/>
    </row>
    <row r="16" spans="1:15" ht="19.149999999999999" customHeight="1" x14ac:dyDescent="0.4">
      <c r="A16" s="11">
        <v>11</v>
      </c>
      <c r="B16" s="205" t="s">
        <v>65</v>
      </c>
      <c r="C16" s="206"/>
      <c r="D16" s="42">
        <v>1</v>
      </c>
      <c r="E16" s="42">
        <v>1</v>
      </c>
      <c r="F16" s="16">
        <v>1</v>
      </c>
      <c r="G16" s="16"/>
      <c r="H16" s="16"/>
      <c r="I16" s="16"/>
      <c r="J16" s="16"/>
      <c r="K16" s="16"/>
      <c r="L16" s="16"/>
      <c r="M16" s="16"/>
      <c r="N16" s="16"/>
      <c r="O16" s="16"/>
    </row>
    <row r="17" spans="1:15" ht="19.149999999999999" customHeight="1" x14ac:dyDescent="0.4">
      <c r="A17" s="11">
        <v>12</v>
      </c>
      <c r="B17" s="205" t="s">
        <v>66</v>
      </c>
      <c r="C17" s="206"/>
      <c r="D17" s="42">
        <v>2</v>
      </c>
      <c r="E17" s="16">
        <v>2</v>
      </c>
      <c r="F17" s="16">
        <v>2</v>
      </c>
      <c r="G17" s="16"/>
      <c r="H17" s="16"/>
      <c r="I17" s="16"/>
      <c r="J17" s="16"/>
      <c r="K17" s="16"/>
      <c r="L17" s="16"/>
      <c r="M17" s="16"/>
      <c r="N17" s="16"/>
      <c r="O17" s="16"/>
    </row>
    <row r="18" spans="1:15" ht="19.149999999999999" customHeight="1" x14ac:dyDescent="0.4">
      <c r="A18" s="43">
        <v>13</v>
      </c>
      <c r="B18" s="203" t="s">
        <v>67</v>
      </c>
      <c r="C18" s="204"/>
      <c r="D18" s="42">
        <v>3</v>
      </c>
      <c r="E18" s="42">
        <v>3</v>
      </c>
      <c r="F18" s="16">
        <v>3</v>
      </c>
      <c r="G18" s="16"/>
      <c r="H18" s="16"/>
      <c r="I18" s="16"/>
      <c r="J18" s="16"/>
      <c r="K18" s="16"/>
      <c r="L18" s="16"/>
      <c r="M18" s="16"/>
      <c r="N18" s="16"/>
      <c r="O18" s="16"/>
    </row>
    <row r="19" spans="1:15" ht="19.149999999999999" customHeight="1" x14ac:dyDescent="0.4">
      <c r="A19" s="43">
        <v>14</v>
      </c>
      <c r="B19" s="203" t="s">
        <v>68</v>
      </c>
      <c r="C19" s="204"/>
      <c r="D19" s="42">
        <v>3</v>
      </c>
      <c r="E19" s="16">
        <v>3</v>
      </c>
      <c r="F19" s="16">
        <v>3</v>
      </c>
      <c r="G19" s="16"/>
      <c r="H19" s="16"/>
      <c r="I19" s="16"/>
      <c r="J19" s="16"/>
      <c r="K19" s="16"/>
      <c r="L19" s="16"/>
      <c r="M19" s="16"/>
      <c r="N19" s="16"/>
      <c r="O19" s="16"/>
    </row>
    <row r="20" spans="1:15" ht="19.149999999999999" customHeight="1" x14ac:dyDescent="0.4">
      <c r="A20" s="11">
        <v>15</v>
      </c>
      <c r="B20" s="205" t="s">
        <v>69</v>
      </c>
      <c r="C20" s="206"/>
      <c r="D20" s="42">
        <v>2</v>
      </c>
      <c r="E20" s="42">
        <v>2</v>
      </c>
      <c r="F20" s="16">
        <v>2</v>
      </c>
      <c r="G20" s="16"/>
      <c r="H20" s="16"/>
      <c r="I20" s="16"/>
      <c r="J20" s="16"/>
      <c r="K20" s="16"/>
      <c r="L20" s="16"/>
      <c r="M20" s="16"/>
      <c r="N20" s="16"/>
      <c r="O20" s="16"/>
    </row>
    <row r="21" spans="1:15" ht="19.149999999999999" customHeight="1" x14ac:dyDescent="0.4">
      <c r="A21" s="11">
        <v>16</v>
      </c>
      <c r="B21" s="205" t="s">
        <v>70</v>
      </c>
      <c r="C21" s="206"/>
      <c r="D21" s="42">
        <v>3</v>
      </c>
      <c r="E21" s="16">
        <v>3</v>
      </c>
      <c r="F21" s="16">
        <v>3</v>
      </c>
      <c r="G21" s="16"/>
      <c r="H21" s="16"/>
      <c r="I21" s="16"/>
      <c r="J21" s="16"/>
      <c r="K21" s="16"/>
      <c r="L21" s="16"/>
      <c r="M21" s="16"/>
      <c r="N21" s="16"/>
      <c r="O21" s="16"/>
    </row>
    <row r="22" spans="1:15" ht="19.149999999999999" customHeight="1" x14ac:dyDescent="0.4">
      <c r="A22" s="11">
        <v>17</v>
      </c>
      <c r="B22" s="205" t="s">
        <v>71</v>
      </c>
      <c r="C22" s="206"/>
      <c r="D22" s="42">
        <v>3</v>
      </c>
      <c r="E22" s="42">
        <v>3</v>
      </c>
      <c r="F22" s="16">
        <v>2</v>
      </c>
      <c r="G22" s="16"/>
      <c r="H22" s="16"/>
      <c r="I22" s="16"/>
      <c r="J22" s="16"/>
      <c r="K22" s="16"/>
      <c r="L22" s="16"/>
      <c r="M22" s="16"/>
      <c r="N22" s="16"/>
      <c r="O22" s="16"/>
    </row>
    <row r="23" spans="1:15" ht="19.149999999999999" customHeight="1" x14ac:dyDescent="0.4">
      <c r="A23" s="11">
        <v>18</v>
      </c>
      <c r="B23" s="205" t="s">
        <v>72</v>
      </c>
      <c r="C23" s="206"/>
      <c r="D23" s="42">
        <v>3</v>
      </c>
      <c r="E23" s="16">
        <v>3</v>
      </c>
      <c r="F23" s="16">
        <v>2</v>
      </c>
      <c r="G23" s="16"/>
      <c r="H23" s="16"/>
      <c r="I23" s="16"/>
      <c r="J23" s="16"/>
      <c r="K23" s="16"/>
      <c r="L23" s="16"/>
      <c r="M23" s="16"/>
      <c r="N23" s="16"/>
      <c r="O23" s="16"/>
    </row>
    <row r="24" spans="1:15" ht="19.149999999999999" customHeight="1" x14ac:dyDescent="0.4">
      <c r="A24" s="11">
        <v>19</v>
      </c>
      <c r="B24" s="205" t="s">
        <v>73</v>
      </c>
      <c r="C24" s="206"/>
      <c r="D24" s="42">
        <v>3</v>
      </c>
      <c r="E24" s="42">
        <v>3</v>
      </c>
      <c r="F24" s="16">
        <v>2</v>
      </c>
      <c r="G24" s="16"/>
      <c r="H24" s="16"/>
      <c r="I24" s="16"/>
      <c r="J24" s="16"/>
      <c r="K24" s="16"/>
      <c r="L24" s="16"/>
      <c r="M24" s="16"/>
      <c r="N24" s="16"/>
      <c r="O24" s="16"/>
    </row>
    <row r="25" spans="1:15" ht="19.149999999999999" customHeight="1" x14ac:dyDescent="0.4">
      <c r="A25" s="11">
        <v>20</v>
      </c>
      <c r="B25" s="205" t="s">
        <v>74</v>
      </c>
      <c r="C25" s="206"/>
      <c r="D25" s="42">
        <v>3</v>
      </c>
      <c r="E25" s="16">
        <v>3</v>
      </c>
      <c r="F25" s="16">
        <v>2</v>
      </c>
      <c r="G25" s="16"/>
      <c r="H25" s="16"/>
      <c r="I25" s="16"/>
      <c r="J25" s="16"/>
      <c r="K25" s="16"/>
      <c r="L25" s="16"/>
      <c r="M25" s="16"/>
      <c r="N25" s="16"/>
      <c r="O25" s="16"/>
    </row>
    <row r="26" spans="1:15" ht="19.149999999999999" customHeight="1" x14ac:dyDescent="0.4">
      <c r="A26" s="43">
        <v>21</v>
      </c>
      <c r="B26" s="203" t="s">
        <v>75</v>
      </c>
      <c r="C26" s="204"/>
      <c r="D26" s="42">
        <v>3</v>
      </c>
      <c r="E26" s="42">
        <v>3</v>
      </c>
      <c r="F26" s="16">
        <v>3</v>
      </c>
      <c r="G26" s="16"/>
      <c r="H26" s="16"/>
      <c r="I26" s="16"/>
      <c r="J26" s="16"/>
      <c r="K26" s="16"/>
      <c r="L26" s="16"/>
      <c r="M26" s="16"/>
      <c r="N26" s="16"/>
      <c r="O26" s="16"/>
    </row>
    <row r="27" spans="1:15" ht="19.149999999999999" customHeight="1" x14ac:dyDescent="0.4">
      <c r="A27" s="11">
        <v>22</v>
      </c>
      <c r="B27" s="205" t="s">
        <v>76</v>
      </c>
      <c r="C27" s="206"/>
      <c r="D27" s="42">
        <v>3</v>
      </c>
      <c r="E27" s="16">
        <v>3</v>
      </c>
      <c r="F27" s="16">
        <v>3</v>
      </c>
      <c r="G27" s="16"/>
      <c r="H27" s="16"/>
      <c r="I27" s="16"/>
      <c r="J27" s="16"/>
      <c r="K27" s="16"/>
      <c r="L27" s="16"/>
      <c r="M27" s="16"/>
      <c r="N27" s="16"/>
      <c r="O27" s="16"/>
    </row>
    <row r="28" spans="1:15" ht="19.149999999999999" customHeight="1" x14ac:dyDescent="0.4">
      <c r="A28" s="43">
        <v>23</v>
      </c>
      <c r="B28" s="203" t="s">
        <v>77</v>
      </c>
      <c r="C28" s="204"/>
      <c r="D28" s="42">
        <v>1</v>
      </c>
      <c r="E28" s="42">
        <v>1</v>
      </c>
      <c r="F28" s="16">
        <v>1</v>
      </c>
      <c r="G28" s="16"/>
      <c r="H28" s="16"/>
      <c r="I28" s="16"/>
      <c r="J28" s="16"/>
      <c r="K28" s="16"/>
      <c r="L28" s="16"/>
      <c r="M28" s="16"/>
      <c r="N28" s="16"/>
      <c r="O28" s="16"/>
    </row>
    <row r="29" spans="1:15" ht="19.149999999999999" customHeight="1" x14ac:dyDescent="0.4">
      <c r="A29" s="11">
        <v>24</v>
      </c>
      <c r="B29" s="205" t="s">
        <v>78</v>
      </c>
      <c r="C29" s="206"/>
      <c r="D29" s="42">
        <v>3</v>
      </c>
      <c r="E29" s="16">
        <v>3</v>
      </c>
      <c r="F29" s="16">
        <v>2</v>
      </c>
      <c r="G29" s="16"/>
      <c r="H29" s="16"/>
      <c r="I29" s="16"/>
      <c r="J29" s="16"/>
      <c r="K29" s="16"/>
      <c r="L29" s="16"/>
      <c r="M29" s="16"/>
      <c r="N29" s="16"/>
      <c r="O29" s="16"/>
    </row>
    <row r="30" spans="1:15" ht="19.149999999999999" customHeight="1" x14ac:dyDescent="0.4">
      <c r="A30" s="11">
        <v>25</v>
      </c>
      <c r="B30" s="205" t="s">
        <v>79</v>
      </c>
      <c r="C30" s="206"/>
      <c r="D30" s="42">
        <v>2</v>
      </c>
      <c r="E30" s="42">
        <v>3</v>
      </c>
      <c r="F30" s="16">
        <v>2</v>
      </c>
      <c r="G30" s="16"/>
      <c r="H30" s="16"/>
      <c r="I30" s="16"/>
      <c r="J30" s="16"/>
      <c r="K30" s="16"/>
      <c r="L30" s="16"/>
      <c r="M30" s="16"/>
      <c r="N30" s="16"/>
      <c r="O30" s="16"/>
    </row>
    <row r="31" spans="1:15" ht="19.149999999999999" customHeight="1" x14ac:dyDescent="0.4">
      <c r="A31" s="11">
        <v>26</v>
      </c>
      <c r="B31" s="205" t="s">
        <v>80</v>
      </c>
      <c r="C31" s="206"/>
      <c r="D31" s="42">
        <v>2</v>
      </c>
      <c r="E31" s="16">
        <v>2</v>
      </c>
      <c r="F31" s="16">
        <v>2</v>
      </c>
      <c r="G31" s="16"/>
      <c r="H31" s="16"/>
      <c r="I31" s="16"/>
      <c r="J31" s="16"/>
      <c r="K31" s="16"/>
      <c r="L31" s="16"/>
      <c r="M31" s="16"/>
      <c r="N31" s="16"/>
      <c r="O31" s="16"/>
    </row>
    <row r="32" spans="1:15" ht="19.149999999999999" customHeight="1" x14ac:dyDescent="0.4">
      <c r="A32" s="11">
        <v>27</v>
      </c>
      <c r="B32" s="205" t="s">
        <v>81</v>
      </c>
      <c r="C32" s="206"/>
      <c r="D32" s="42">
        <v>3</v>
      </c>
      <c r="E32" s="42">
        <v>2</v>
      </c>
      <c r="F32" s="16">
        <v>2</v>
      </c>
      <c r="G32" s="16"/>
      <c r="H32" s="16"/>
      <c r="I32" s="16"/>
      <c r="J32" s="16"/>
      <c r="K32" s="16"/>
      <c r="L32" s="16"/>
      <c r="M32" s="16"/>
      <c r="N32" s="16"/>
      <c r="O32" s="16"/>
    </row>
    <row r="33" spans="1:15" ht="19.149999999999999" customHeight="1" x14ac:dyDescent="0.4">
      <c r="A33" s="11">
        <v>28</v>
      </c>
      <c r="B33" s="205" t="s">
        <v>82</v>
      </c>
      <c r="C33" s="206"/>
      <c r="D33" s="42">
        <v>3</v>
      </c>
      <c r="E33" s="16">
        <v>2</v>
      </c>
      <c r="F33" s="16">
        <v>2</v>
      </c>
      <c r="G33" s="16"/>
      <c r="H33" s="16"/>
      <c r="I33" s="16"/>
      <c r="J33" s="16"/>
      <c r="K33" s="16"/>
      <c r="L33" s="16"/>
      <c r="M33" s="16"/>
      <c r="N33" s="16"/>
      <c r="O33" s="16"/>
    </row>
    <row r="34" spans="1:15" ht="19.149999999999999" customHeight="1" x14ac:dyDescent="0.4">
      <c r="A34" s="11">
        <v>29</v>
      </c>
      <c r="B34" s="205" t="s">
        <v>83</v>
      </c>
      <c r="C34" s="206"/>
      <c r="D34" s="42">
        <v>3</v>
      </c>
      <c r="E34" s="42">
        <v>3</v>
      </c>
      <c r="F34" s="16">
        <v>2</v>
      </c>
      <c r="G34" s="16"/>
      <c r="H34" s="16"/>
      <c r="I34" s="16"/>
      <c r="J34" s="16"/>
      <c r="K34" s="16"/>
      <c r="L34" s="16"/>
      <c r="M34" s="16"/>
      <c r="N34" s="16"/>
      <c r="O34" s="16"/>
    </row>
    <row r="35" spans="1:15" ht="19.149999999999999" customHeight="1" x14ac:dyDescent="0.4">
      <c r="A35" s="11">
        <v>30</v>
      </c>
      <c r="B35" s="205" t="s">
        <v>84</v>
      </c>
      <c r="C35" s="206"/>
      <c r="D35" s="42">
        <v>3</v>
      </c>
      <c r="E35" s="16">
        <v>3</v>
      </c>
      <c r="F35" s="16">
        <v>2</v>
      </c>
      <c r="G35" s="16"/>
      <c r="H35" s="16"/>
      <c r="I35" s="16"/>
      <c r="J35" s="16"/>
      <c r="K35" s="16"/>
      <c r="L35" s="16"/>
      <c r="M35" s="16"/>
      <c r="N35" s="16"/>
      <c r="O35" s="16"/>
    </row>
    <row r="36" spans="1:15" ht="19.149999999999999" customHeight="1" x14ac:dyDescent="0.4">
      <c r="A36" s="11">
        <v>31</v>
      </c>
      <c r="B36" s="205" t="s">
        <v>85</v>
      </c>
      <c r="C36" s="206"/>
      <c r="D36" s="42">
        <v>2</v>
      </c>
      <c r="E36" s="42">
        <v>2</v>
      </c>
      <c r="F36" s="16">
        <v>2</v>
      </c>
      <c r="G36" s="16"/>
      <c r="H36" s="16"/>
      <c r="I36" s="16"/>
      <c r="J36" s="16"/>
      <c r="K36" s="16"/>
      <c r="L36" s="16"/>
      <c r="M36" s="16"/>
      <c r="N36" s="16"/>
      <c r="O36" s="16"/>
    </row>
    <row r="37" spans="1:15" ht="19.149999999999999" customHeight="1" x14ac:dyDescent="0.4">
      <c r="A37" s="11">
        <v>32</v>
      </c>
      <c r="B37" s="205" t="s">
        <v>86</v>
      </c>
      <c r="C37" s="206"/>
      <c r="D37" s="42">
        <v>2</v>
      </c>
      <c r="E37" s="16">
        <v>2</v>
      </c>
      <c r="F37" s="16">
        <v>2</v>
      </c>
      <c r="G37" s="16"/>
      <c r="H37" s="16"/>
      <c r="I37" s="16"/>
      <c r="J37" s="16"/>
      <c r="K37" s="16"/>
      <c r="L37" s="16"/>
      <c r="M37" s="16"/>
      <c r="N37" s="16"/>
      <c r="O37" s="16"/>
    </row>
    <row r="38" spans="1:15" ht="19.149999999999999" customHeight="1" x14ac:dyDescent="0.4">
      <c r="A38" s="11">
        <v>33</v>
      </c>
      <c r="B38" s="205" t="s">
        <v>87</v>
      </c>
      <c r="C38" s="206"/>
      <c r="D38" s="42">
        <v>3</v>
      </c>
      <c r="E38" s="42">
        <v>3</v>
      </c>
      <c r="F38" s="16">
        <v>3</v>
      </c>
      <c r="G38" s="16"/>
      <c r="H38" s="16"/>
      <c r="I38" s="16"/>
      <c r="J38" s="16"/>
      <c r="K38" s="16"/>
      <c r="L38" s="16"/>
      <c r="M38" s="16"/>
      <c r="N38" s="16"/>
      <c r="O38" s="16"/>
    </row>
    <row r="39" spans="1:15" ht="19.149999999999999" customHeight="1" x14ac:dyDescent="0.4">
      <c r="A39" s="11">
        <v>34</v>
      </c>
      <c r="B39" s="205" t="s">
        <v>88</v>
      </c>
      <c r="C39" s="206"/>
      <c r="D39" s="42">
        <v>3</v>
      </c>
      <c r="E39" s="16">
        <v>2</v>
      </c>
      <c r="F39" s="16">
        <v>2</v>
      </c>
      <c r="G39" s="16"/>
      <c r="H39" s="16"/>
      <c r="I39" s="16"/>
      <c r="J39" s="16"/>
      <c r="K39" s="16"/>
      <c r="L39" s="16"/>
      <c r="M39" s="16"/>
      <c r="N39" s="16"/>
      <c r="O39" s="16"/>
    </row>
    <row r="40" spans="1:15" ht="19.149999999999999" customHeight="1" x14ac:dyDescent="0.4">
      <c r="A40" s="11">
        <v>35</v>
      </c>
      <c r="B40" s="205" t="s">
        <v>89</v>
      </c>
      <c r="C40" s="206"/>
      <c r="D40" s="42">
        <v>3</v>
      </c>
      <c r="E40" s="42">
        <v>2</v>
      </c>
      <c r="F40" s="16">
        <v>2</v>
      </c>
      <c r="G40" s="16"/>
      <c r="H40" s="16"/>
      <c r="I40" s="16"/>
      <c r="J40" s="16"/>
      <c r="K40" s="16"/>
      <c r="L40" s="16"/>
      <c r="M40" s="16"/>
      <c r="N40" s="16"/>
      <c r="O40" s="16"/>
    </row>
    <row r="41" spans="1:15" ht="19.149999999999999" customHeight="1" x14ac:dyDescent="0.4">
      <c r="A41" s="11">
        <v>36</v>
      </c>
      <c r="B41" s="205" t="s">
        <v>90</v>
      </c>
      <c r="C41" s="206"/>
      <c r="D41" s="42">
        <v>2</v>
      </c>
      <c r="E41" s="16">
        <v>3</v>
      </c>
      <c r="F41" s="16">
        <v>2</v>
      </c>
      <c r="G41" s="16"/>
      <c r="H41" s="16"/>
      <c r="I41" s="16"/>
      <c r="J41" s="16"/>
      <c r="K41" s="16"/>
      <c r="L41" s="16"/>
      <c r="M41" s="16"/>
      <c r="N41" s="16"/>
      <c r="O41" s="16"/>
    </row>
    <row r="42" spans="1:15" ht="19.149999999999999" customHeight="1" x14ac:dyDescent="0.4">
      <c r="A42" s="11">
        <v>37</v>
      </c>
      <c r="B42" s="205" t="s">
        <v>91</v>
      </c>
      <c r="C42" s="206"/>
      <c r="D42" s="42">
        <v>3</v>
      </c>
      <c r="E42" s="42">
        <v>3</v>
      </c>
      <c r="F42" s="16">
        <v>2</v>
      </c>
      <c r="G42" s="16"/>
      <c r="H42" s="16"/>
      <c r="I42" s="16"/>
      <c r="J42" s="16"/>
      <c r="K42" s="16"/>
      <c r="L42" s="16"/>
      <c r="M42" s="16"/>
      <c r="N42" s="16"/>
      <c r="O42" s="16"/>
    </row>
    <row r="43" spans="1:15" ht="19.149999999999999" customHeight="1" x14ac:dyDescent="0.4">
      <c r="A43" s="11">
        <v>38</v>
      </c>
      <c r="B43" s="205" t="s">
        <v>92</v>
      </c>
      <c r="C43" s="206"/>
      <c r="D43" s="42">
        <v>3</v>
      </c>
      <c r="E43" s="16">
        <v>3</v>
      </c>
      <c r="F43" s="16">
        <v>2</v>
      </c>
      <c r="G43" s="16"/>
      <c r="H43" s="16"/>
      <c r="I43" s="16"/>
      <c r="J43" s="16"/>
      <c r="K43" s="16"/>
      <c r="L43" s="16"/>
      <c r="M43" s="16"/>
      <c r="N43" s="16"/>
      <c r="O43" s="16"/>
    </row>
    <row r="44" spans="1:15" ht="19.149999999999999" customHeight="1" x14ac:dyDescent="0.4">
      <c r="A44" s="11">
        <v>39</v>
      </c>
      <c r="B44" s="205" t="s">
        <v>93</v>
      </c>
      <c r="C44" s="206"/>
      <c r="D44" s="42">
        <v>3</v>
      </c>
      <c r="E44" s="42">
        <v>3</v>
      </c>
      <c r="F44" s="16">
        <v>2</v>
      </c>
      <c r="G44" s="16"/>
      <c r="H44" s="16"/>
      <c r="I44" s="16"/>
      <c r="J44" s="16"/>
      <c r="K44" s="16"/>
      <c r="L44" s="16"/>
      <c r="M44" s="16"/>
      <c r="N44" s="16"/>
      <c r="O44" s="16"/>
    </row>
    <row r="45" spans="1:15" ht="19.149999999999999" customHeight="1" x14ac:dyDescent="0.4">
      <c r="A45" s="11">
        <v>40</v>
      </c>
      <c r="B45" s="205" t="s">
        <v>94</v>
      </c>
      <c r="C45" s="206"/>
      <c r="D45" s="42">
        <v>2</v>
      </c>
      <c r="E45" s="16">
        <v>2</v>
      </c>
      <c r="F45" s="16">
        <v>2</v>
      </c>
      <c r="G45" s="16"/>
      <c r="H45" s="16"/>
      <c r="I45" s="16"/>
      <c r="J45" s="16"/>
      <c r="K45" s="16"/>
      <c r="L45" s="16"/>
      <c r="M45" s="16"/>
      <c r="N45" s="16"/>
      <c r="O45" s="16"/>
    </row>
    <row r="46" spans="1:15" ht="19.149999999999999" customHeight="1" x14ac:dyDescent="0.4">
      <c r="A46" s="11">
        <v>41</v>
      </c>
      <c r="B46" s="205" t="s">
        <v>95</v>
      </c>
      <c r="C46" s="206"/>
      <c r="D46" s="42">
        <v>2</v>
      </c>
      <c r="E46" s="42">
        <v>2</v>
      </c>
      <c r="F46" s="16">
        <v>2</v>
      </c>
      <c r="G46" s="16"/>
      <c r="H46" s="16"/>
      <c r="I46" s="16"/>
      <c r="J46" s="16"/>
      <c r="K46" s="16"/>
      <c r="L46" s="16"/>
      <c r="M46" s="16"/>
      <c r="N46" s="16"/>
      <c r="O46" s="16"/>
    </row>
    <row r="47" spans="1:15" ht="19.149999999999999" customHeight="1" x14ac:dyDescent="0.4">
      <c r="A47" s="11">
        <v>42</v>
      </c>
      <c r="B47" s="205" t="s">
        <v>96</v>
      </c>
      <c r="C47" s="206"/>
      <c r="D47" s="42">
        <v>2</v>
      </c>
      <c r="E47" s="16">
        <v>2</v>
      </c>
      <c r="F47" s="16">
        <v>2</v>
      </c>
      <c r="G47" s="16"/>
      <c r="H47" s="16"/>
      <c r="I47" s="16"/>
      <c r="J47" s="16"/>
      <c r="K47" s="16"/>
      <c r="L47" s="16"/>
      <c r="M47" s="16"/>
      <c r="N47" s="16"/>
      <c r="O47" s="16"/>
    </row>
    <row r="48" spans="1:15" ht="19.149999999999999" customHeight="1" x14ac:dyDescent="0.4">
      <c r="A48" s="11">
        <v>43</v>
      </c>
      <c r="B48" s="205" t="s">
        <v>97</v>
      </c>
      <c r="C48" s="206"/>
      <c r="D48" s="42">
        <v>2</v>
      </c>
      <c r="E48" s="42">
        <v>2</v>
      </c>
      <c r="F48" s="16">
        <v>2</v>
      </c>
      <c r="G48" s="16"/>
      <c r="H48" s="16"/>
      <c r="I48" s="16"/>
      <c r="J48" s="16"/>
      <c r="K48" s="16"/>
      <c r="L48" s="16"/>
      <c r="M48" s="16"/>
      <c r="N48" s="16"/>
      <c r="O48" s="16"/>
    </row>
    <row r="49" spans="1:15" ht="19.149999999999999" customHeight="1" x14ac:dyDescent="0.4">
      <c r="A49" s="11">
        <v>44</v>
      </c>
      <c r="B49" s="205" t="s">
        <v>98</v>
      </c>
      <c r="C49" s="206"/>
      <c r="D49" s="42">
        <v>2</v>
      </c>
      <c r="E49" s="16">
        <v>2</v>
      </c>
      <c r="F49" s="16">
        <v>2</v>
      </c>
      <c r="G49" s="16"/>
      <c r="H49" s="16"/>
      <c r="I49" s="16"/>
      <c r="J49" s="16"/>
      <c r="K49" s="16"/>
      <c r="L49" s="16"/>
      <c r="M49" s="16"/>
      <c r="N49" s="16"/>
      <c r="O49" s="16"/>
    </row>
    <row r="50" spans="1:15" ht="19.149999999999999" customHeight="1" x14ac:dyDescent="0.4">
      <c r="A50" s="11">
        <v>45</v>
      </c>
      <c r="B50" s="205" t="s">
        <v>99</v>
      </c>
      <c r="C50" s="206"/>
      <c r="D50" s="42">
        <v>3</v>
      </c>
      <c r="E50" s="42">
        <v>3</v>
      </c>
      <c r="F50" s="16">
        <v>2</v>
      </c>
      <c r="G50" s="16"/>
      <c r="H50" s="16"/>
      <c r="I50" s="16"/>
      <c r="J50" s="16"/>
      <c r="K50" s="16"/>
      <c r="L50" s="16"/>
      <c r="M50" s="16"/>
      <c r="N50" s="16"/>
      <c r="O50" s="16"/>
    </row>
    <row r="51" spans="1:15" ht="19.149999999999999" customHeight="1" x14ac:dyDescent="0.4">
      <c r="A51" s="11">
        <v>46</v>
      </c>
      <c r="B51" s="205" t="s">
        <v>100</v>
      </c>
      <c r="C51" s="206"/>
      <c r="D51" s="42">
        <v>3</v>
      </c>
      <c r="E51" s="16">
        <v>3</v>
      </c>
      <c r="F51" s="16">
        <v>2</v>
      </c>
      <c r="G51" s="16"/>
      <c r="H51" s="16"/>
      <c r="I51" s="16"/>
      <c r="J51" s="16"/>
      <c r="K51" s="16"/>
      <c r="L51" s="16"/>
      <c r="M51" s="16"/>
      <c r="N51" s="16"/>
      <c r="O51" s="16"/>
    </row>
    <row r="52" spans="1:15" ht="19.149999999999999" customHeight="1" x14ac:dyDescent="0.4">
      <c r="A52" s="11">
        <v>47</v>
      </c>
      <c r="B52" s="205" t="s">
        <v>101</v>
      </c>
      <c r="C52" s="206"/>
      <c r="D52" s="42">
        <v>3</v>
      </c>
      <c r="E52" s="42">
        <v>3</v>
      </c>
      <c r="F52" s="16">
        <v>2</v>
      </c>
      <c r="G52" s="16"/>
      <c r="H52" s="16"/>
      <c r="I52" s="16"/>
      <c r="J52" s="16"/>
      <c r="K52" s="16"/>
      <c r="L52" s="16"/>
      <c r="M52" s="16"/>
      <c r="N52" s="16"/>
      <c r="O52" s="16"/>
    </row>
    <row r="53" spans="1:15" ht="19.149999999999999" customHeight="1" x14ac:dyDescent="0.4">
      <c r="A53" s="11">
        <v>48</v>
      </c>
      <c r="B53" s="205" t="s">
        <v>102</v>
      </c>
      <c r="C53" s="206"/>
      <c r="D53" s="42">
        <v>3</v>
      </c>
      <c r="E53" s="16">
        <v>3</v>
      </c>
      <c r="F53" s="16">
        <v>2</v>
      </c>
      <c r="G53" s="16"/>
      <c r="H53" s="16"/>
      <c r="I53" s="16"/>
      <c r="J53" s="16"/>
      <c r="K53" s="16"/>
      <c r="L53" s="16"/>
      <c r="M53" s="16"/>
      <c r="N53" s="16"/>
      <c r="O53" s="16"/>
    </row>
    <row r="54" spans="1:15" ht="19.149999999999999" customHeight="1" x14ac:dyDescent="0.4">
      <c r="A54" s="11">
        <v>49</v>
      </c>
      <c r="B54" s="205" t="s">
        <v>103</v>
      </c>
      <c r="C54" s="206"/>
      <c r="D54" s="42">
        <v>2</v>
      </c>
      <c r="E54" s="42">
        <v>3</v>
      </c>
      <c r="F54" s="16">
        <v>2</v>
      </c>
      <c r="G54" s="16"/>
      <c r="H54" s="16"/>
      <c r="I54" s="16"/>
      <c r="J54" s="16"/>
      <c r="K54" s="16"/>
      <c r="L54" s="16"/>
      <c r="M54" s="16"/>
      <c r="N54" s="16"/>
      <c r="O54" s="16"/>
    </row>
    <row r="55" spans="1:15" ht="19.149999999999999" customHeight="1" x14ac:dyDescent="0.4">
      <c r="A55" s="11">
        <v>50</v>
      </c>
      <c r="B55" s="205" t="s">
        <v>104</v>
      </c>
      <c r="C55" s="206"/>
      <c r="D55" s="42">
        <v>2</v>
      </c>
      <c r="E55" s="16">
        <v>3</v>
      </c>
      <c r="F55" s="16">
        <v>2</v>
      </c>
      <c r="G55" s="16"/>
      <c r="H55" s="16"/>
      <c r="I55" s="16"/>
      <c r="J55" s="16"/>
      <c r="K55" s="16"/>
      <c r="L55" s="16"/>
      <c r="M55" s="16"/>
      <c r="N55" s="16"/>
      <c r="O55" s="16"/>
    </row>
    <row r="56" spans="1:15" ht="19.149999999999999" customHeight="1" x14ac:dyDescent="0.4">
      <c r="A56" s="11">
        <v>51</v>
      </c>
      <c r="B56" s="205" t="s">
        <v>105</v>
      </c>
      <c r="C56" s="206"/>
      <c r="D56" s="42">
        <v>2</v>
      </c>
      <c r="E56" s="42">
        <v>2</v>
      </c>
      <c r="F56" s="16">
        <v>2</v>
      </c>
      <c r="G56" s="16"/>
      <c r="H56" s="16"/>
      <c r="I56" s="16"/>
      <c r="J56" s="16"/>
      <c r="K56" s="16"/>
      <c r="L56" s="16"/>
      <c r="M56" s="16"/>
      <c r="N56" s="16"/>
      <c r="O56" s="16"/>
    </row>
    <row r="57" spans="1:15" ht="19.149999999999999" customHeight="1" x14ac:dyDescent="0.4">
      <c r="A57" s="11">
        <v>52</v>
      </c>
      <c r="B57" s="205" t="s">
        <v>106</v>
      </c>
      <c r="C57" s="206"/>
      <c r="D57" s="42">
        <v>3</v>
      </c>
      <c r="E57" s="16">
        <v>3</v>
      </c>
      <c r="F57" s="16">
        <v>3</v>
      </c>
      <c r="G57" s="16"/>
      <c r="H57" s="16"/>
      <c r="I57" s="16"/>
      <c r="J57" s="16"/>
      <c r="K57" s="16"/>
      <c r="L57" s="16"/>
      <c r="M57" s="16"/>
      <c r="N57" s="16"/>
      <c r="O57" s="16"/>
    </row>
    <row r="58" spans="1:15" ht="19.149999999999999" customHeight="1" x14ac:dyDescent="0.4">
      <c r="A58" s="11">
        <v>53</v>
      </c>
      <c r="B58" s="205" t="s">
        <v>107</v>
      </c>
      <c r="C58" s="206"/>
      <c r="D58" s="42">
        <v>3</v>
      </c>
      <c r="E58" s="42">
        <v>3</v>
      </c>
      <c r="F58" s="16">
        <v>3</v>
      </c>
      <c r="G58" s="16"/>
      <c r="H58" s="16"/>
      <c r="I58" s="16"/>
      <c r="J58" s="16"/>
      <c r="K58" s="16"/>
      <c r="L58" s="16"/>
      <c r="M58" s="16"/>
      <c r="N58" s="16"/>
      <c r="O58" s="16"/>
    </row>
    <row r="59" spans="1:15" ht="19.149999999999999" customHeight="1" x14ac:dyDescent="0.4">
      <c r="A59" s="11">
        <v>54</v>
      </c>
      <c r="B59" s="205" t="s">
        <v>108</v>
      </c>
      <c r="C59" s="206"/>
      <c r="D59" s="42">
        <v>3</v>
      </c>
      <c r="E59" s="16">
        <v>3</v>
      </c>
      <c r="F59" s="16">
        <v>3</v>
      </c>
      <c r="G59" s="16"/>
      <c r="H59" s="16"/>
      <c r="I59" s="16"/>
      <c r="J59" s="16"/>
      <c r="K59" s="16"/>
      <c r="L59" s="16"/>
      <c r="M59" s="16"/>
      <c r="N59" s="16"/>
      <c r="O59" s="16"/>
    </row>
    <row r="60" spans="1:15" ht="19.149999999999999" customHeight="1" x14ac:dyDescent="0.4">
      <c r="A60" s="43">
        <v>55</v>
      </c>
      <c r="B60" s="203" t="s">
        <v>109</v>
      </c>
      <c r="C60" s="204"/>
      <c r="D60" s="42">
        <v>3</v>
      </c>
      <c r="E60" s="42">
        <v>3</v>
      </c>
      <c r="F60" s="16">
        <v>3</v>
      </c>
      <c r="G60" s="16"/>
      <c r="H60" s="16"/>
      <c r="I60" s="16"/>
      <c r="J60" s="16"/>
      <c r="K60" s="16"/>
      <c r="L60" s="16"/>
      <c r="M60" s="16"/>
      <c r="N60" s="16"/>
      <c r="O60" s="16"/>
    </row>
    <row r="61" spans="1:15" ht="19.149999999999999" customHeight="1" x14ac:dyDescent="0.4">
      <c r="A61" s="43">
        <v>56</v>
      </c>
      <c r="B61" s="203" t="s">
        <v>110</v>
      </c>
      <c r="C61" s="204"/>
      <c r="D61" s="42">
        <v>3</v>
      </c>
      <c r="E61" s="16">
        <v>3</v>
      </c>
      <c r="F61" s="16">
        <v>3</v>
      </c>
      <c r="G61" s="16"/>
      <c r="H61" s="16"/>
      <c r="I61" s="16"/>
      <c r="J61" s="16"/>
      <c r="K61" s="16"/>
      <c r="L61" s="16"/>
      <c r="M61" s="16"/>
      <c r="N61" s="16"/>
      <c r="O61" s="16"/>
    </row>
    <row r="62" spans="1:15" ht="19.149999999999999" customHeight="1" x14ac:dyDescent="0.4">
      <c r="A62" s="43">
        <v>57</v>
      </c>
      <c r="B62" s="203" t="s">
        <v>111</v>
      </c>
      <c r="C62" s="204"/>
      <c r="D62" s="42">
        <v>3</v>
      </c>
      <c r="E62" s="42">
        <v>3</v>
      </c>
      <c r="F62" s="16">
        <v>3</v>
      </c>
      <c r="G62" s="16"/>
      <c r="H62" s="16"/>
      <c r="I62" s="16"/>
      <c r="J62" s="16"/>
      <c r="K62" s="16"/>
      <c r="L62" s="16"/>
      <c r="M62" s="16"/>
      <c r="N62" s="16"/>
      <c r="O62" s="16"/>
    </row>
    <row r="63" spans="1:15" ht="19.149999999999999" customHeight="1" x14ac:dyDescent="0.4">
      <c r="A63" s="43">
        <v>58</v>
      </c>
      <c r="B63" s="203" t="s">
        <v>112</v>
      </c>
      <c r="C63" s="204"/>
      <c r="D63" s="42">
        <v>3</v>
      </c>
      <c r="E63" s="16">
        <v>3</v>
      </c>
      <c r="F63" s="16">
        <v>3</v>
      </c>
      <c r="G63" s="16"/>
      <c r="H63" s="16"/>
      <c r="I63" s="16"/>
      <c r="J63" s="16"/>
      <c r="K63" s="16"/>
      <c r="L63" s="16"/>
      <c r="M63" s="16"/>
      <c r="N63" s="16"/>
      <c r="O63" s="16"/>
    </row>
    <row r="64" spans="1:15" ht="19.149999999999999" customHeight="1" x14ac:dyDescent="0.4">
      <c r="A64" s="43">
        <v>59</v>
      </c>
      <c r="B64" s="203" t="s">
        <v>113</v>
      </c>
      <c r="C64" s="204"/>
      <c r="D64" s="42">
        <v>3</v>
      </c>
      <c r="E64" s="42">
        <v>3</v>
      </c>
      <c r="F64" s="16">
        <v>3</v>
      </c>
      <c r="G64" s="16"/>
      <c r="H64" s="16"/>
      <c r="I64" s="16"/>
      <c r="J64" s="16"/>
      <c r="K64" s="16"/>
      <c r="L64" s="16"/>
      <c r="M64" s="16"/>
      <c r="N64" s="16"/>
      <c r="O64" s="16"/>
    </row>
    <row r="65" spans="1:15" ht="19.149999999999999" customHeight="1" x14ac:dyDescent="0.4">
      <c r="D65" s="72" t="str">
        <f t="shared" ref="D65:N65" si="0">IF(COUNTA(D6:D64)=59,"",IF(COUNTA(D6:D64)=0,"","未記入あり"))</f>
        <v/>
      </c>
      <c r="E65" s="72" t="str">
        <f t="shared" si="0"/>
        <v/>
      </c>
      <c r="F65" s="72" t="str">
        <f t="shared" si="0"/>
        <v/>
      </c>
      <c r="G65" s="72" t="str">
        <f t="shared" si="0"/>
        <v/>
      </c>
      <c r="H65" s="72" t="str">
        <f t="shared" si="0"/>
        <v/>
      </c>
      <c r="I65" s="72" t="str">
        <f t="shared" si="0"/>
        <v/>
      </c>
      <c r="J65" s="72" t="str">
        <f t="shared" si="0"/>
        <v/>
      </c>
      <c r="K65" s="72" t="str">
        <f t="shared" si="0"/>
        <v/>
      </c>
      <c r="L65" s="72" t="str">
        <f t="shared" si="0"/>
        <v/>
      </c>
      <c r="M65" s="72" t="str">
        <f t="shared" si="0"/>
        <v/>
      </c>
      <c r="N65" s="72" t="str">
        <f t="shared" si="0"/>
        <v/>
      </c>
      <c r="O65" s="72"/>
    </row>
    <row r="66" spans="1:15" ht="19.149999999999999" customHeight="1" x14ac:dyDescent="0.4">
      <c r="A66" s="208" t="s">
        <v>400</v>
      </c>
      <c r="B66" s="208"/>
      <c r="C66" s="208"/>
      <c r="D66" s="73"/>
      <c r="E66" s="73"/>
      <c r="F66" s="73"/>
      <c r="G66" s="73"/>
      <c r="H66" s="73"/>
      <c r="I66" s="73"/>
      <c r="J66" s="73"/>
      <c r="K66" s="73"/>
      <c r="L66" s="73"/>
      <c r="M66" s="73"/>
      <c r="N66" s="73"/>
      <c r="O66" s="73"/>
    </row>
    <row r="67" spans="1:15" ht="19.149999999999999" customHeight="1" x14ac:dyDescent="0.4">
      <c r="A67" s="48">
        <v>1</v>
      </c>
      <c r="B67" s="10" t="s">
        <v>116</v>
      </c>
      <c r="C67" s="10"/>
      <c r="D67" s="16"/>
      <c r="E67" s="16"/>
      <c r="F67" s="16"/>
      <c r="G67" s="16"/>
      <c r="H67" s="16"/>
      <c r="I67" s="16"/>
      <c r="J67" s="16"/>
      <c r="K67" s="16"/>
      <c r="L67" s="16"/>
      <c r="M67" s="16"/>
      <c r="N67" s="16"/>
      <c r="O67" s="16"/>
    </row>
    <row r="68" spans="1:15" ht="19.149999999999999" customHeight="1" x14ac:dyDescent="0.4">
      <c r="A68" s="48">
        <v>2</v>
      </c>
      <c r="B68" s="10" t="s">
        <v>117</v>
      </c>
      <c r="C68" s="10"/>
      <c r="D68" s="16"/>
      <c r="E68" s="16"/>
      <c r="F68" s="16"/>
      <c r="G68" s="16"/>
      <c r="H68" s="16"/>
      <c r="I68" s="16"/>
      <c r="J68" s="16"/>
      <c r="K68" s="16"/>
      <c r="L68" s="16"/>
      <c r="M68" s="16"/>
      <c r="N68" s="16"/>
      <c r="O68" s="16"/>
    </row>
    <row r="69" spans="1:15" ht="19.149999999999999" customHeight="1" x14ac:dyDescent="0.4">
      <c r="A69" s="48">
        <v>3</v>
      </c>
      <c r="B69" s="10" t="s">
        <v>118</v>
      </c>
      <c r="C69" s="10"/>
      <c r="D69" s="16"/>
      <c r="E69" s="16"/>
      <c r="F69" s="16"/>
      <c r="G69" s="16"/>
      <c r="H69" s="16"/>
      <c r="I69" s="16"/>
      <c r="J69" s="16"/>
      <c r="K69" s="16"/>
      <c r="L69" s="16"/>
      <c r="M69" s="16"/>
      <c r="N69" s="16"/>
      <c r="O69" s="16"/>
    </row>
    <row r="70" spans="1:15" ht="19.149999999999999" customHeight="1" x14ac:dyDescent="0.4"/>
    <row r="71" spans="1:15" ht="19.149999999999999" customHeight="1" x14ac:dyDescent="0.4"/>
    <row r="72" spans="1:15" ht="19.149999999999999" customHeight="1" x14ac:dyDescent="0.4"/>
    <row r="73" spans="1:15" ht="19.149999999999999" customHeight="1" x14ac:dyDescent="0.4"/>
    <row r="74" spans="1:15" ht="19.149999999999999" customHeight="1" x14ac:dyDescent="0.4"/>
    <row r="75" spans="1:15" ht="19.149999999999999" customHeight="1" x14ac:dyDescent="0.4"/>
    <row r="76" spans="1:15" ht="19.149999999999999" customHeight="1" x14ac:dyDescent="0.4"/>
    <row r="77" spans="1:15" ht="19.149999999999999" customHeight="1" x14ac:dyDescent="0.4"/>
    <row r="78" spans="1:15" ht="19.149999999999999" customHeight="1" x14ac:dyDescent="0.4"/>
    <row r="79" spans="1:15" ht="19.149999999999999" customHeight="1" x14ac:dyDescent="0.4"/>
    <row r="80" spans="1:15" ht="19.149999999999999" customHeight="1" x14ac:dyDescent="0.4"/>
    <row r="81" ht="19.149999999999999" customHeight="1" x14ac:dyDescent="0.4"/>
    <row r="82" ht="19.149999999999999" customHeight="1" x14ac:dyDescent="0.4"/>
    <row r="83" ht="19.149999999999999" customHeight="1" x14ac:dyDescent="0.4"/>
    <row r="84" ht="19.149999999999999" customHeight="1" x14ac:dyDescent="0.4"/>
    <row r="85" ht="19.149999999999999" customHeight="1" x14ac:dyDescent="0.4"/>
    <row r="86" ht="19.149999999999999" customHeight="1" x14ac:dyDescent="0.4"/>
    <row r="87" ht="19.149999999999999" customHeight="1" x14ac:dyDescent="0.4"/>
    <row r="88" ht="19.149999999999999" customHeight="1" x14ac:dyDescent="0.4"/>
    <row r="89" ht="19.149999999999999" customHeight="1" x14ac:dyDescent="0.4"/>
    <row r="90" ht="19.149999999999999" customHeight="1" x14ac:dyDescent="0.4"/>
    <row r="91" ht="19.149999999999999" customHeight="1" x14ac:dyDescent="0.4"/>
    <row r="92" ht="19.149999999999999" customHeight="1" x14ac:dyDescent="0.4"/>
    <row r="93" ht="19.149999999999999" customHeight="1" x14ac:dyDescent="0.4"/>
    <row r="94" ht="19.149999999999999" customHeight="1" x14ac:dyDescent="0.4"/>
    <row r="95" ht="19.149999999999999" customHeight="1" x14ac:dyDescent="0.4"/>
    <row r="96" ht="19.149999999999999" customHeight="1" x14ac:dyDescent="0.4"/>
    <row r="97" ht="19.149999999999999" customHeight="1" x14ac:dyDescent="0.4"/>
    <row r="98" ht="19.149999999999999" customHeight="1" x14ac:dyDescent="0.4"/>
    <row r="99" ht="19.149999999999999" customHeight="1" x14ac:dyDescent="0.4"/>
    <row r="100" ht="19.149999999999999" customHeight="1" x14ac:dyDescent="0.4"/>
    <row r="101" ht="19.149999999999999" customHeight="1" x14ac:dyDescent="0.4"/>
    <row r="102" ht="19.149999999999999" customHeight="1" x14ac:dyDescent="0.4"/>
    <row r="103" ht="19.149999999999999" customHeight="1" x14ac:dyDescent="0.4"/>
    <row r="104" ht="19.149999999999999" customHeight="1" x14ac:dyDescent="0.4"/>
    <row r="105" ht="19.149999999999999" customHeight="1" x14ac:dyDescent="0.4"/>
    <row r="106" ht="19.149999999999999" customHeight="1" x14ac:dyDescent="0.4"/>
    <row r="107" ht="19.149999999999999" customHeight="1" x14ac:dyDescent="0.4"/>
    <row r="108" ht="19.149999999999999" customHeight="1" x14ac:dyDescent="0.4"/>
    <row r="109" ht="19.149999999999999" customHeight="1" x14ac:dyDescent="0.4"/>
    <row r="110" ht="19.149999999999999" customHeight="1" x14ac:dyDescent="0.4"/>
    <row r="111" ht="19.149999999999999" customHeight="1" x14ac:dyDescent="0.4"/>
    <row r="112" ht="19.149999999999999" customHeight="1" x14ac:dyDescent="0.4"/>
    <row r="113" ht="19.149999999999999" customHeight="1" x14ac:dyDescent="0.4"/>
    <row r="114" ht="19.149999999999999" customHeight="1" x14ac:dyDescent="0.4"/>
    <row r="115" ht="31.9" customHeight="1" x14ac:dyDescent="0.4"/>
    <row r="116" ht="31.9" customHeight="1" x14ac:dyDescent="0.4"/>
    <row r="117" ht="31.9" customHeight="1" x14ac:dyDescent="0.4"/>
    <row r="118" ht="31.9" customHeight="1" x14ac:dyDescent="0.4"/>
    <row r="119" ht="31.9" customHeight="1" x14ac:dyDescent="0.4"/>
    <row r="120" ht="31.9" customHeight="1" x14ac:dyDescent="0.4"/>
    <row r="121" ht="31.9" customHeight="1" x14ac:dyDescent="0.4"/>
    <row r="122" ht="31.9" customHeight="1" x14ac:dyDescent="0.4"/>
    <row r="123" ht="31.9" customHeight="1" x14ac:dyDescent="0.4"/>
    <row r="124" ht="31.9" customHeight="1" x14ac:dyDescent="0.4"/>
    <row r="125" ht="31.9" customHeight="1" x14ac:dyDescent="0.4"/>
    <row r="126" ht="31.9" customHeight="1" x14ac:dyDescent="0.4"/>
    <row r="127" ht="31.9" customHeight="1" x14ac:dyDescent="0.4"/>
    <row r="128" ht="31.9" customHeight="1" x14ac:dyDescent="0.4"/>
    <row r="129" ht="31.9" customHeight="1" x14ac:dyDescent="0.4"/>
    <row r="130" ht="31.9" customHeight="1" x14ac:dyDescent="0.4"/>
    <row r="131" ht="31.9" customHeight="1" x14ac:dyDescent="0.4"/>
    <row r="132" ht="31.9" customHeight="1" x14ac:dyDescent="0.4"/>
    <row r="133" ht="31.9" customHeight="1" x14ac:dyDescent="0.4"/>
    <row r="134" ht="31.9" customHeight="1" x14ac:dyDescent="0.4"/>
    <row r="135" ht="31.9" customHeight="1" x14ac:dyDescent="0.4"/>
    <row r="136" ht="31.9" customHeight="1" x14ac:dyDescent="0.4"/>
    <row r="137" ht="31.9" customHeight="1" x14ac:dyDescent="0.4"/>
    <row r="138" ht="31.9" customHeight="1" x14ac:dyDescent="0.4"/>
    <row r="139" ht="31.9" customHeight="1" x14ac:dyDescent="0.4"/>
    <row r="140" ht="31.9" customHeight="1" x14ac:dyDescent="0.4"/>
    <row r="141" ht="31.9" customHeight="1" x14ac:dyDescent="0.4"/>
    <row r="142" ht="31.9" customHeight="1" x14ac:dyDescent="0.4"/>
    <row r="143" ht="31.9" customHeight="1" x14ac:dyDescent="0.4"/>
    <row r="144" ht="31.9" customHeight="1" x14ac:dyDescent="0.4"/>
    <row r="145" ht="31.9" customHeight="1" x14ac:dyDescent="0.4"/>
    <row r="146" ht="31.9" customHeight="1" x14ac:dyDescent="0.4"/>
    <row r="147" ht="31.9" customHeight="1" x14ac:dyDescent="0.4"/>
    <row r="148" ht="31.9" customHeight="1" x14ac:dyDescent="0.4"/>
    <row r="149" ht="31.9" customHeight="1" x14ac:dyDescent="0.4"/>
    <row r="150" ht="31.9" customHeight="1" x14ac:dyDescent="0.4"/>
    <row r="151" ht="31.9" customHeight="1" x14ac:dyDescent="0.4"/>
    <row r="152" ht="31.9" customHeight="1" x14ac:dyDescent="0.4"/>
    <row r="153" ht="31.9" customHeight="1" x14ac:dyDescent="0.4"/>
    <row r="154" ht="31.9" customHeight="1" x14ac:dyDescent="0.4"/>
    <row r="155" ht="31.9" customHeight="1" x14ac:dyDescent="0.4"/>
    <row r="156" ht="31.9" customHeight="1" x14ac:dyDescent="0.4"/>
    <row r="157" ht="31.9" customHeight="1" x14ac:dyDescent="0.4"/>
    <row r="158" ht="31.9" customHeight="1" x14ac:dyDescent="0.4"/>
    <row r="159" ht="31.9" customHeight="1" x14ac:dyDescent="0.4"/>
  </sheetData>
  <sheetProtection sheet="1" objects="1" scenarios="1"/>
  <dataConsolidate/>
  <mergeCells count="64">
    <mergeCell ref="A66:C66"/>
    <mergeCell ref="A3:B3"/>
    <mergeCell ref="A4:B4"/>
    <mergeCell ref="A5:C5"/>
    <mergeCell ref="B6:C6"/>
    <mergeCell ref="B7:C7"/>
    <mergeCell ref="B20:C20"/>
    <mergeCell ref="B9:C9"/>
    <mergeCell ref="B10:C10"/>
    <mergeCell ref="B11:C11"/>
    <mergeCell ref="B12:C12"/>
    <mergeCell ref="B13:C13"/>
    <mergeCell ref="B14:C14"/>
    <mergeCell ref="B27:C27"/>
    <mergeCell ref="B28:C28"/>
    <mergeCell ref="B25:C25"/>
    <mergeCell ref="B26:C26"/>
    <mergeCell ref="B15:C15"/>
    <mergeCell ref="B16:C16"/>
    <mergeCell ref="B17:C17"/>
    <mergeCell ref="B18:C18"/>
    <mergeCell ref="B19:C19"/>
    <mergeCell ref="M1:O1"/>
    <mergeCell ref="B21:C21"/>
    <mergeCell ref="B22:C22"/>
    <mergeCell ref="B23:C23"/>
    <mergeCell ref="B24:C24"/>
    <mergeCell ref="B8:C8"/>
    <mergeCell ref="B29:C29"/>
    <mergeCell ref="B30:C30"/>
    <mergeCell ref="B41:C41"/>
    <mergeCell ref="B42:C42"/>
    <mergeCell ref="B43:C43"/>
    <mergeCell ref="B36:C36"/>
    <mergeCell ref="B37:C37"/>
    <mergeCell ref="B38:C38"/>
    <mergeCell ref="B39:C39"/>
    <mergeCell ref="B40:C40"/>
    <mergeCell ref="B31:C31"/>
    <mergeCell ref="B32:C32"/>
    <mergeCell ref="B33:C33"/>
    <mergeCell ref="B34:C34"/>
    <mergeCell ref="B35:C35"/>
    <mergeCell ref="B46:C46"/>
    <mergeCell ref="B47:C47"/>
    <mergeCell ref="B44:C44"/>
    <mergeCell ref="B45:C45"/>
    <mergeCell ref="B63:C63"/>
    <mergeCell ref="B48:C48"/>
    <mergeCell ref="B51:C51"/>
    <mergeCell ref="B52:C52"/>
    <mergeCell ref="B53:C53"/>
    <mergeCell ref="B54:C54"/>
    <mergeCell ref="B49:C49"/>
    <mergeCell ref="B50:C50"/>
    <mergeCell ref="B64:C64"/>
    <mergeCell ref="B55:C55"/>
    <mergeCell ref="B56:C56"/>
    <mergeCell ref="B57:C57"/>
    <mergeCell ref="B58:C58"/>
    <mergeCell ref="B59:C59"/>
    <mergeCell ref="B60:C60"/>
    <mergeCell ref="B61:C61"/>
    <mergeCell ref="B62:C62"/>
  </mergeCells>
  <phoneticPr fontId="2"/>
  <conditionalFormatting sqref="C4">
    <cfRule type="cellIs" dxfId="4" priority="1" operator="equal">
      <formula>120</formula>
    </cfRule>
  </conditionalFormatting>
  <dataValidations count="3">
    <dataValidation type="whole" allowBlank="1" showInputMessage="1" showErrorMessage="1" sqref="D18:O19 D26:O26 D28:O28 D60:O64" xr:uid="{00000000-0002-0000-0700-000000000000}">
      <formula1>1</formula1>
      <formula2>4</formula2>
    </dataValidation>
    <dataValidation type="whole" allowBlank="1" showInputMessage="1" showErrorMessage="1" sqref="D67:O69 D20:O25 D6:O17 D27:O27 D29:O59" xr:uid="{00000000-0002-0000-0700-000001000000}">
      <formula1>1</formula1>
      <formula2>3</formula2>
    </dataValidation>
    <dataValidation type="date" allowBlank="1" showInputMessage="1" showErrorMessage="1" promptTitle="日付" prompt="日付(yyyy/mm/dd)を入力してくだい。Ctrl+;で本日の日付が入力できます" sqref="D4:O4" xr:uid="{00000000-0002-0000-0700-000002000000}">
      <formula1>36526</formula1>
      <formula2>54789</formula2>
    </dataValidation>
  </dataValidations>
  <pageMargins left="0.70866141732283461" right="0.39370078740157483" top="0.55118110236220474" bottom="0.55118110236220474" header="0.31496062992125984" footer="0.31496062992125984"/>
  <pageSetup paperSize="8" scale="59" orientation="portrait" r:id="rId1"/>
  <drawing r:id="rId2"/>
  <extLst>
    <ext xmlns:x14="http://schemas.microsoft.com/office/spreadsheetml/2009/9/main" uri="{CCE6A557-97BC-4b89-ADB6-D9C93CAAB3DF}">
      <x14:dataValidations xmlns:xm="http://schemas.microsoft.com/office/excel/2006/main" count="1">
        <x14:dataValidation type="list" operator="equal" showInputMessage="1" showErrorMessage="1" xr:uid="{00000000-0002-0000-0700-000003000000}">
          <x14:formula1>
            <xm:f>LIST!$A$2:$A$4</xm:f>
          </x14:formula1>
          <xm:sqref>D5:O5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264"/>
  <sheetViews>
    <sheetView showGridLines="0" view="pageBreakPreview" zoomScaleNormal="59" zoomScaleSheetLayoutView="76" zoomScalePageLayoutView="48" workbookViewId="0">
      <selection activeCell="C5" sqref="C5"/>
    </sheetView>
  </sheetViews>
  <sheetFormatPr defaultColWidth="8.75" defaultRowHeight="18.75" x14ac:dyDescent="0.4"/>
  <cols>
    <col min="1" max="1" width="5.25" customWidth="1"/>
    <col min="2" max="2" width="3.75" style="14" customWidth="1"/>
    <col min="3" max="3" width="94.75" customWidth="1"/>
    <col min="4" max="15" width="11.75" customWidth="1"/>
  </cols>
  <sheetData>
    <row r="1" spans="1:15" x14ac:dyDescent="0.4">
      <c r="B1"/>
      <c r="K1" s="12"/>
      <c r="L1" s="13" t="s">
        <v>54</v>
      </c>
      <c r="M1" s="207">
        <f ca="1">NOW()</f>
        <v>44217.546089467593</v>
      </c>
      <c r="N1" s="207"/>
      <c r="O1" s="207"/>
    </row>
    <row r="2" spans="1:15" x14ac:dyDescent="0.4">
      <c r="B2"/>
    </row>
    <row r="3" spans="1:15" x14ac:dyDescent="0.4">
      <c r="A3" s="209" t="s">
        <v>15</v>
      </c>
      <c r="B3" s="209"/>
      <c r="C3" s="8" t="str">
        <f>IF(TOP!K5="","",TOP!K5)</f>
        <v>サンプル3回</v>
      </c>
      <c r="D3" s="8" t="s">
        <v>33</v>
      </c>
      <c r="E3" s="8" t="s">
        <v>43</v>
      </c>
      <c r="F3" s="8" t="s">
        <v>44</v>
      </c>
      <c r="G3" s="8" t="s">
        <v>45</v>
      </c>
      <c r="H3" s="8" t="s">
        <v>46</v>
      </c>
      <c r="I3" s="8" t="s">
        <v>47</v>
      </c>
      <c r="J3" s="8" t="s">
        <v>48</v>
      </c>
      <c r="K3" s="8" t="s">
        <v>49</v>
      </c>
      <c r="L3" s="8" t="s">
        <v>50</v>
      </c>
      <c r="M3" s="8" t="s">
        <v>51</v>
      </c>
      <c r="N3" s="8" t="s">
        <v>52</v>
      </c>
      <c r="O3" s="8" t="s">
        <v>53</v>
      </c>
    </row>
    <row r="4" spans="1:15" x14ac:dyDescent="0.4">
      <c r="A4" s="209" t="s">
        <v>3</v>
      </c>
      <c r="B4" s="209"/>
      <c r="C4" s="8">
        <f ca="1">IF(TOP!Y6="","",TOP!Y6)</f>
        <v>34</v>
      </c>
      <c r="D4" s="9">
        <f>IF('TS59（入力）'!D4="","",'TS59（入力）'!D4)</f>
        <v>43799</v>
      </c>
      <c r="E4" s="9">
        <f>IF('TS59（入力）'!E4="","",'TS59（入力）'!E4)</f>
        <v>43824</v>
      </c>
      <c r="F4" s="9">
        <f>IF('TS59（入力）'!F4="","",'TS59（入力）'!F4)</f>
        <v>43860</v>
      </c>
      <c r="G4" s="9" t="str">
        <f>IF('TS59（入力）'!G4="","",'TS59（入力）'!G4)</f>
        <v/>
      </c>
      <c r="H4" s="9" t="str">
        <f>IF('TS59（入力）'!H4="","",'TS59（入力）'!H4)</f>
        <v/>
      </c>
      <c r="I4" s="9" t="str">
        <f>IF('TS59（入力）'!I4="","",'TS59（入力）'!I4)</f>
        <v/>
      </c>
      <c r="J4" s="9" t="str">
        <f>IF('TS59（入力）'!J4="","",'TS59（入力）'!J4)</f>
        <v/>
      </c>
      <c r="K4" s="9" t="str">
        <f>IF('TS59（入力）'!K4="","",'TS59（入力）'!K4)</f>
        <v/>
      </c>
      <c r="L4" s="9" t="str">
        <f>IF('TS59（入力）'!L4="","",'TS59（入力）'!L4)</f>
        <v/>
      </c>
      <c r="M4" s="9" t="str">
        <f>IF('TS59（入力）'!M4="","",'TS59（入力）'!M4)</f>
        <v/>
      </c>
      <c r="N4" s="9" t="str">
        <f>IF('TS59（入力）'!N4="","",'TS59（入力）'!N4)</f>
        <v/>
      </c>
      <c r="O4" s="9" t="str">
        <f>IF('TS59（入力）'!O4="","",'TS59（入力）'!O4)</f>
        <v/>
      </c>
    </row>
    <row r="5" spans="1:15" x14ac:dyDescent="0.4">
      <c r="A5" s="7"/>
      <c r="B5" s="7" t="s">
        <v>403</v>
      </c>
      <c r="D5" s="48" t="str">
        <f>'TS59（入力）'!D5</f>
        <v>無職</v>
      </c>
      <c r="E5" s="48" t="str">
        <f>'TS59（入力）'!E5</f>
        <v>無職</v>
      </c>
      <c r="F5" s="48" t="str">
        <f>'TS59（入力）'!F5</f>
        <v>無職</v>
      </c>
      <c r="G5" s="48">
        <f>'TS59（入力）'!G5</f>
        <v>0</v>
      </c>
      <c r="H5" s="48">
        <f>'TS59（入力）'!H5</f>
        <v>0</v>
      </c>
      <c r="I5" s="48">
        <f>'TS59（入力）'!I5</f>
        <v>0</v>
      </c>
      <c r="J5" s="48">
        <f>'TS59（入力）'!J5</f>
        <v>0</v>
      </c>
      <c r="K5" s="48">
        <f>'TS59（入力）'!K5</f>
        <v>0</v>
      </c>
      <c r="L5" s="48">
        <f>'TS59（入力）'!L5</f>
        <v>0</v>
      </c>
      <c r="M5" s="48">
        <f>'TS59（入力）'!M5</f>
        <v>0</v>
      </c>
      <c r="N5" s="48">
        <f>'TS59（入力）'!N5</f>
        <v>0</v>
      </c>
      <c r="O5" s="48">
        <f>'TS59（入力）'!O5</f>
        <v>0</v>
      </c>
    </row>
    <row r="6" spans="1:15" ht="18" customHeight="1" x14ac:dyDescent="0.4">
      <c r="A6" s="212" t="s">
        <v>382</v>
      </c>
      <c r="B6" s="55">
        <v>1</v>
      </c>
      <c r="C6" s="56" t="s">
        <v>55</v>
      </c>
      <c r="D6" s="55">
        <f>IF('TS59（入力）'!D6="","",2-'TS59（入力）'!D6)</f>
        <v>-1</v>
      </c>
      <c r="E6" s="55">
        <f>IF('TS59（入力）'!E6="","",2-'TS59（入力）'!E6)</f>
        <v>-1</v>
      </c>
      <c r="F6" s="55">
        <f>IF('TS59（入力）'!F6="","",2-'TS59（入力）'!F6)</f>
        <v>0</v>
      </c>
      <c r="G6" s="55" t="str">
        <f>IF('TS59（入力）'!G6="","",2-'TS59（入力）'!G6)</f>
        <v/>
      </c>
      <c r="H6" s="55" t="str">
        <f>IF('TS59（入力）'!H6="","",2-'TS59（入力）'!H6)</f>
        <v/>
      </c>
      <c r="I6" s="55" t="str">
        <f>IF('TS59（入力）'!I6="","",2-'TS59（入力）'!I6)</f>
        <v/>
      </c>
      <c r="J6" s="55" t="str">
        <f>IF('TS59（入力）'!J6="","",2-'TS59（入力）'!J6)</f>
        <v/>
      </c>
      <c r="K6" s="55" t="str">
        <f>IF('TS59（入力）'!K6="","",2-'TS59（入力）'!K6)</f>
        <v/>
      </c>
      <c r="L6" s="55" t="str">
        <f>IF('TS59（入力）'!L6="","",2-'TS59（入力）'!L6)</f>
        <v/>
      </c>
      <c r="M6" s="55" t="str">
        <f>IF('TS59（入力）'!M6="","",2-'TS59（入力）'!M6)</f>
        <v/>
      </c>
      <c r="N6" s="55" t="str">
        <f>IF('TS59（入力）'!N6="","",2-'TS59（入力）'!N6)</f>
        <v/>
      </c>
      <c r="O6" s="55" t="str">
        <f>IF('TS59（入力）'!O6="","",2-'TS59（入力）'!O6)</f>
        <v/>
      </c>
    </row>
    <row r="7" spans="1:15" x14ac:dyDescent="0.4">
      <c r="A7" s="212"/>
      <c r="B7" s="8" t="s">
        <v>378</v>
      </c>
      <c r="C7" s="10" t="s">
        <v>191</v>
      </c>
      <c r="D7" s="8" t="str">
        <f>IF(D6=1,"☑","□")</f>
        <v>□</v>
      </c>
      <c r="E7" s="48" t="str">
        <f t="shared" ref="E7:O7" si="0">IF(E6=1,"☑","□")</f>
        <v>□</v>
      </c>
      <c r="F7" s="48" t="str">
        <f t="shared" si="0"/>
        <v>□</v>
      </c>
      <c r="G7" s="48" t="str">
        <f t="shared" si="0"/>
        <v>□</v>
      </c>
      <c r="H7" s="48" t="str">
        <f t="shared" si="0"/>
        <v>□</v>
      </c>
      <c r="I7" s="48" t="str">
        <f t="shared" si="0"/>
        <v>□</v>
      </c>
      <c r="J7" s="48" t="str">
        <f t="shared" si="0"/>
        <v>□</v>
      </c>
      <c r="K7" s="48" t="str">
        <f t="shared" si="0"/>
        <v>□</v>
      </c>
      <c r="L7" s="48" t="str">
        <f t="shared" si="0"/>
        <v>□</v>
      </c>
      <c r="M7" s="48" t="str">
        <f t="shared" si="0"/>
        <v>□</v>
      </c>
      <c r="N7" s="48" t="str">
        <f t="shared" si="0"/>
        <v>□</v>
      </c>
      <c r="O7" s="48" t="str">
        <f t="shared" si="0"/>
        <v>□</v>
      </c>
    </row>
    <row r="8" spans="1:15" x14ac:dyDescent="0.4">
      <c r="A8" s="212"/>
      <c r="B8" s="8" t="s">
        <v>378</v>
      </c>
      <c r="C8" s="10" t="s">
        <v>192</v>
      </c>
      <c r="D8" s="8" t="str">
        <f>IF(D6="","□",IF(D6=0,"☑","□"))</f>
        <v>□</v>
      </c>
      <c r="E8" s="48" t="str">
        <f t="shared" ref="E8:O8" si="1">IF(E6="","□",IF(E6=0,"☑","□"))</f>
        <v>□</v>
      </c>
      <c r="F8" s="48" t="str">
        <f t="shared" si="1"/>
        <v>☑</v>
      </c>
      <c r="G8" s="48" t="str">
        <f t="shared" si="1"/>
        <v>□</v>
      </c>
      <c r="H8" s="48" t="str">
        <f t="shared" si="1"/>
        <v>□</v>
      </c>
      <c r="I8" s="48" t="str">
        <f t="shared" si="1"/>
        <v>□</v>
      </c>
      <c r="J8" s="48" t="str">
        <f t="shared" si="1"/>
        <v>□</v>
      </c>
      <c r="K8" s="48" t="str">
        <f t="shared" si="1"/>
        <v>□</v>
      </c>
      <c r="L8" s="48" t="str">
        <f t="shared" si="1"/>
        <v>□</v>
      </c>
      <c r="M8" s="48" t="str">
        <f t="shared" si="1"/>
        <v>□</v>
      </c>
      <c r="N8" s="48" t="str">
        <f t="shared" si="1"/>
        <v>□</v>
      </c>
      <c r="O8" s="48" t="str">
        <f t="shared" si="1"/>
        <v>□</v>
      </c>
    </row>
    <row r="9" spans="1:15" x14ac:dyDescent="0.4">
      <c r="A9" s="212"/>
      <c r="B9" s="8" t="s">
        <v>378</v>
      </c>
      <c r="C9" s="10" t="s">
        <v>193</v>
      </c>
      <c r="D9" s="8" t="str">
        <f>IF(D6=-1,"☑","□")</f>
        <v>☑</v>
      </c>
      <c r="E9" s="48" t="str">
        <f t="shared" ref="E9:O9" si="2">IF(E6=-1,"☑","□")</f>
        <v>☑</v>
      </c>
      <c r="F9" s="48" t="str">
        <f t="shared" si="2"/>
        <v>□</v>
      </c>
      <c r="G9" s="48" t="str">
        <f t="shared" si="2"/>
        <v>□</v>
      </c>
      <c r="H9" s="48" t="str">
        <f t="shared" si="2"/>
        <v>□</v>
      </c>
      <c r="I9" s="48" t="str">
        <f t="shared" si="2"/>
        <v>□</v>
      </c>
      <c r="J9" s="48" t="str">
        <f t="shared" si="2"/>
        <v>□</v>
      </c>
      <c r="K9" s="48" t="str">
        <f t="shared" si="2"/>
        <v>□</v>
      </c>
      <c r="L9" s="48" t="str">
        <f t="shared" si="2"/>
        <v>□</v>
      </c>
      <c r="M9" s="48" t="str">
        <f t="shared" si="2"/>
        <v>□</v>
      </c>
      <c r="N9" s="48" t="str">
        <f t="shared" si="2"/>
        <v>□</v>
      </c>
      <c r="O9" s="48" t="str">
        <f t="shared" si="2"/>
        <v>□</v>
      </c>
    </row>
    <row r="10" spans="1:15" x14ac:dyDescent="0.4">
      <c r="A10" s="212"/>
      <c r="B10" s="55">
        <v>2</v>
      </c>
      <c r="C10" s="56" t="s">
        <v>404</v>
      </c>
      <c r="D10" s="55">
        <f>IF('TS59（入力）'!D7="","",2-'TS59（入力）'!D7)</f>
        <v>-1</v>
      </c>
      <c r="E10" s="55">
        <f>IF('TS59（入力）'!E7="","",2-'TS59（入力）'!E7)</f>
        <v>-1</v>
      </c>
      <c r="F10" s="55">
        <f>IF('TS59（入力）'!F7="","",2-'TS59（入力）'!F7)</f>
        <v>-1</v>
      </c>
      <c r="G10" s="55" t="str">
        <f>IF('TS59（入力）'!G7="","",2-'TS59（入力）'!G7)</f>
        <v/>
      </c>
      <c r="H10" s="55" t="str">
        <f>IF('TS59（入力）'!H7="","",2-'TS59（入力）'!H7)</f>
        <v/>
      </c>
      <c r="I10" s="55" t="str">
        <f>IF('TS59（入力）'!I7="","",2-'TS59（入力）'!I7)</f>
        <v/>
      </c>
      <c r="J10" s="55" t="str">
        <f>IF('TS59（入力）'!J7="","",2-'TS59（入力）'!J7)</f>
        <v/>
      </c>
      <c r="K10" s="55" t="str">
        <f>IF('TS59（入力）'!K7="","",2-'TS59（入力）'!K7)</f>
        <v/>
      </c>
      <c r="L10" s="55" t="str">
        <f>IF('TS59（入力）'!L7="","",2-'TS59（入力）'!L7)</f>
        <v/>
      </c>
      <c r="M10" s="55" t="str">
        <f>IF('TS59（入力）'!M7="","",2-'TS59（入力）'!M7)</f>
        <v/>
      </c>
      <c r="N10" s="55" t="str">
        <f>IF('TS59（入力）'!N7="","",2-'TS59（入力）'!N7)</f>
        <v/>
      </c>
      <c r="O10" s="55" t="str">
        <f>IF('TS59（入力）'!O7="","",2-'TS59（入力）'!O7)</f>
        <v/>
      </c>
    </row>
    <row r="11" spans="1:15" x14ac:dyDescent="0.4">
      <c r="A11" s="212"/>
      <c r="B11" s="8" t="s">
        <v>378</v>
      </c>
      <c r="C11" s="10" t="s">
        <v>194</v>
      </c>
      <c r="D11" s="8" t="str">
        <f>IF(D10=1,"☑","□")</f>
        <v>□</v>
      </c>
      <c r="E11" s="48" t="str">
        <f t="shared" ref="E11:O11" si="3">IF(E10=1,"☑","□")</f>
        <v>□</v>
      </c>
      <c r="F11" s="48" t="str">
        <f t="shared" si="3"/>
        <v>□</v>
      </c>
      <c r="G11" s="48" t="str">
        <f t="shared" si="3"/>
        <v>□</v>
      </c>
      <c r="H11" s="48" t="str">
        <f t="shared" si="3"/>
        <v>□</v>
      </c>
      <c r="I11" s="48" t="str">
        <f t="shared" si="3"/>
        <v>□</v>
      </c>
      <c r="J11" s="48" t="str">
        <f t="shared" si="3"/>
        <v>□</v>
      </c>
      <c r="K11" s="48" t="str">
        <f t="shared" si="3"/>
        <v>□</v>
      </c>
      <c r="L11" s="48" t="str">
        <f t="shared" si="3"/>
        <v>□</v>
      </c>
      <c r="M11" s="48" t="str">
        <f t="shared" si="3"/>
        <v>□</v>
      </c>
      <c r="N11" s="48" t="str">
        <f t="shared" si="3"/>
        <v>□</v>
      </c>
      <c r="O11" s="48" t="str">
        <f t="shared" si="3"/>
        <v>□</v>
      </c>
    </row>
    <row r="12" spans="1:15" x14ac:dyDescent="0.4">
      <c r="A12" s="212"/>
      <c r="B12" s="8" t="s">
        <v>378</v>
      </c>
      <c r="C12" s="10" t="s">
        <v>195</v>
      </c>
      <c r="D12" s="8" t="str">
        <f>IF(D10="","□",IF(D10=0,"☑","□"))</f>
        <v>□</v>
      </c>
      <c r="E12" s="48" t="str">
        <f t="shared" ref="E12:O12" si="4">IF(E10="","□",IF(E10=0,"☑","□"))</f>
        <v>□</v>
      </c>
      <c r="F12" s="48" t="str">
        <f t="shared" si="4"/>
        <v>□</v>
      </c>
      <c r="G12" s="48" t="str">
        <f t="shared" si="4"/>
        <v>□</v>
      </c>
      <c r="H12" s="48" t="str">
        <f t="shared" si="4"/>
        <v>□</v>
      </c>
      <c r="I12" s="48" t="str">
        <f t="shared" si="4"/>
        <v>□</v>
      </c>
      <c r="J12" s="48" t="str">
        <f t="shared" si="4"/>
        <v>□</v>
      </c>
      <c r="K12" s="48" t="str">
        <f t="shared" si="4"/>
        <v>□</v>
      </c>
      <c r="L12" s="48" t="str">
        <f t="shared" si="4"/>
        <v>□</v>
      </c>
      <c r="M12" s="48" t="str">
        <f t="shared" si="4"/>
        <v>□</v>
      </c>
      <c r="N12" s="48" t="str">
        <f t="shared" si="4"/>
        <v>□</v>
      </c>
      <c r="O12" s="48" t="str">
        <f t="shared" si="4"/>
        <v>□</v>
      </c>
    </row>
    <row r="13" spans="1:15" x14ac:dyDescent="0.4">
      <c r="A13" s="212"/>
      <c r="B13" s="8" t="s">
        <v>378</v>
      </c>
      <c r="C13" s="10" t="s">
        <v>196</v>
      </c>
      <c r="D13" s="8" t="str">
        <f>IF(D10=-1,"☑","□")</f>
        <v>☑</v>
      </c>
      <c r="E13" s="48" t="str">
        <f t="shared" ref="E13:O13" si="5">IF(E10=-1,"☑","□")</f>
        <v>☑</v>
      </c>
      <c r="F13" s="48" t="str">
        <f t="shared" si="5"/>
        <v>☑</v>
      </c>
      <c r="G13" s="48" t="str">
        <f t="shared" si="5"/>
        <v>□</v>
      </c>
      <c r="H13" s="48" t="str">
        <f t="shared" si="5"/>
        <v>□</v>
      </c>
      <c r="I13" s="48" t="str">
        <f t="shared" si="5"/>
        <v>□</v>
      </c>
      <c r="J13" s="48" t="str">
        <f t="shared" si="5"/>
        <v>□</v>
      </c>
      <c r="K13" s="48" t="str">
        <f t="shared" si="5"/>
        <v>□</v>
      </c>
      <c r="L13" s="48" t="str">
        <f t="shared" si="5"/>
        <v>□</v>
      </c>
      <c r="M13" s="48" t="str">
        <f t="shared" si="5"/>
        <v>□</v>
      </c>
      <c r="N13" s="48" t="str">
        <f t="shared" si="5"/>
        <v>□</v>
      </c>
      <c r="O13" s="48" t="str">
        <f t="shared" si="5"/>
        <v>□</v>
      </c>
    </row>
    <row r="14" spans="1:15" x14ac:dyDescent="0.4">
      <c r="A14" s="212"/>
      <c r="B14" s="55">
        <v>3</v>
      </c>
      <c r="C14" s="56" t="s">
        <v>57</v>
      </c>
      <c r="D14" s="55">
        <f>IF('TS59（入力）'!D8="","",2-'TS59（入力）'!D8)</f>
        <v>0</v>
      </c>
      <c r="E14" s="55">
        <f>IF('TS59（入力）'!E8="","",2-'TS59（入力）'!E8)</f>
        <v>0</v>
      </c>
      <c r="F14" s="55">
        <f>IF('TS59（入力）'!F8="","",2-'TS59（入力）'!F8)</f>
        <v>0</v>
      </c>
      <c r="G14" s="55" t="str">
        <f>IF('TS59（入力）'!G8="","",2-'TS59（入力）'!G8)</f>
        <v/>
      </c>
      <c r="H14" s="55" t="str">
        <f>IF('TS59（入力）'!H8="","",2-'TS59（入力）'!H8)</f>
        <v/>
      </c>
      <c r="I14" s="55" t="str">
        <f>IF('TS59（入力）'!I8="","",2-'TS59（入力）'!I8)</f>
        <v/>
      </c>
      <c r="J14" s="55" t="str">
        <f>IF('TS59（入力）'!J8="","",2-'TS59（入力）'!J8)</f>
        <v/>
      </c>
      <c r="K14" s="55" t="str">
        <f>IF('TS59（入力）'!K8="","",2-'TS59（入力）'!K8)</f>
        <v/>
      </c>
      <c r="L14" s="55" t="str">
        <f>IF('TS59（入力）'!L8="","",2-'TS59（入力）'!L8)</f>
        <v/>
      </c>
      <c r="M14" s="55" t="str">
        <f>IF('TS59（入力）'!M8="","",2-'TS59（入力）'!M8)</f>
        <v/>
      </c>
      <c r="N14" s="55" t="str">
        <f>IF('TS59（入力）'!N8="","",2-'TS59（入力）'!N8)</f>
        <v/>
      </c>
      <c r="O14" s="55" t="str">
        <f>IF('TS59（入力）'!O8="","",2-'TS59（入力）'!O8)</f>
        <v/>
      </c>
    </row>
    <row r="15" spans="1:15" x14ac:dyDescent="0.4">
      <c r="A15" s="212"/>
      <c r="B15" s="8" t="s">
        <v>378</v>
      </c>
      <c r="C15" s="10" t="s">
        <v>197</v>
      </c>
      <c r="D15" s="8" t="str">
        <f>IF(D14=1,"☑","□")</f>
        <v>□</v>
      </c>
      <c r="E15" s="48" t="str">
        <f t="shared" ref="E15:O15" si="6">IF(E14=1,"☑","□")</f>
        <v>□</v>
      </c>
      <c r="F15" s="48" t="str">
        <f t="shared" si="6"/>
        <v>□</v>
      </c>
      <c r="G15" s="48" t="str">
        <f t="shared" si="6"/>
        <v>□</v>
      </c>
      <c r="H15" s="48" t="str">
        <f t="shared" si="6"/>
        <v>□</v>
      </c>
      <c r="I15" s="48" t="str">
        <f t="shared" si="6"/>
        <v>□</v>
      </c>
      <c r="J15" s="48" t="str">
        <f t="shared" si="6"/>
        <v>□</v>
      </c>
      <c r="K15" s="48" t="str">
        <f t="shared" si="6"/>
        <v>□</v>
      </c>
      <c r="L15" s="48" t="str">
        <f t="shared" si="6"/>
        <v>□</v>
      </c>
      <c r="M15" s="48" t="str">
        <f t="shared" si="6"/>
        <v>□</v>
      </c>
      <c r="N15" s="48" t="str">
        <f t="shared" si="6"/>
        <v>□</v>
      </c>
      <c r="O15" s="48" t="str">
        <f t="shared" si="6"/>
        <v>□</v>
      </c>
    </row>
    <row r="16" spans="1:15" x14ac:dyDescent="0.4">
      <c r="A16" s="212"/>
      <c r="B16" s="8" t="s">
        <v>378</v>
      </c>
      <c r="C16" s="10" t="s">
        <v>198</v>
      </c>
      <c r="D16" s="8" t="str">
        <f>IF(D14="","□",IF(D14=0,"☑","□"))</f>
        <v>☑</v>
      </c>
      <c r="E16" s="48" t="str">
        <f t="shared" ref="E16:O16" si="7">IF(E14="","□",IF(E14=0,"☑","□"))</f>
        <v>☑</v>
      </c>
      <c r="F16" s="48" t="str">
        <f t="shared" si="7"/>
        <v>☑</v>
      </c>
      <c r="G16" s="48" t="str">
        <f t="shared" si="7"/>
        <v>□</v>
      </c>
      <c r="H16" s="48" t="str">
        <f t="shared" si="7"/>
        <v>□</v>
      </c>
      <c r="I16" s="48" t="str">
        <f t="shared" si="7"/>
        <v>□</v>
      </c>
      <c r="J16" s="48" t="str">
        <f t="shared" si="7"/>
        <v>□</v>
      </c>
      <c r="K16" s="48" t="str">
        <f t="shared" si="7"/>
        <v>□</v>
      </c>
      <c r="L16" s="48" t="str">
        <f t="shared" si="7"/>
        <v>□</v>
      </c>
      <c r="M16" s="48" t="str">
        <f t="shared" si="7"/>
        <v>□</v>
      </c>
      <c r="N16" s="48" t="str">
        <f t="shared" si="7"/>
        <v>□</v>
      </c>
      <c r="O16" s="48" t="str">
        <f t="shared" si="7"/>
        <v>□</v>
      </c>
    </row>
    <row r="17" spans="1:15" x14ac:dyDescent="0.4">
      <c r="A17" s="212"/>
      <c r="B17" s="8" t="s">
        <v>378</v>
      </c>
      <c r="C17" s="10" t="s">
        <v>388</v>
      </c>
      <c r="D17" s="8" t="str">
        <f>IF(D14=-1,"☑","□")</f>
        <v>□</v>
      </c>
      <c r="E17" s="48" t="str">
        <f t="shared" ref="E17:O17" si="8">IF(E14=-1,"☑","□")</f>
        <v>□</v>
      </c>
      <c r="F17" s="48" t="str">
        <f t="shared" si="8"/>
        <v>□</v>
      </c>
      <c r="G17" s="48" t="str">
        <f t="shared" si="8"/>
        <v>□</v>
      </c>
      <c r="H17" s="48" t="str">
        <f t="shared" si="8"/>
        <v>□</v>
      </c>
      <c r="I17" s="48" t="str">
        <f t="shared" si="8"/>
        <v>□</v>
      </c>
      <c r="J17" s="48" t="str">
        <f t="shared" si="8"/>
        <v>□</v>
      </c>
      <c r="K17" s="48" t="str">
        <f t="shared" si="8"/>
        <v>□</v>
      </c>
      <c r="L17" s="48" t="str">
        <f t="shared" si="8"/>
        <v>□</v>
      </c>
      <c r="M17" s="48" t="str">
        <f t="shared" si="8"/>
        <v>□</v>
      </c>
      <c r="N17" s="48" t="str">
        <f t="shared" si="8"/>
        <v>□</v>
      </c>
      <c r="O17" s="48" t="str">
        <f t="shared" si="8"/>
        <v>□</v>
      </c>
    </row>
    <row r="18" spans="1:15" x14ac:dyDescent="0.4">
      <c r="A18" s="212"/>
      <c r="B18" s="55">
        <v>4</v>
      </c>
      <c r="C18" s="56" t="s">
        <v>58</v>
      </c>
      <c r="D18" s="55">
        <f>IF('TS59（入力）'!D9="","",2-'TS59（入力）'!D9)</f>
        <v>0</v>
      </c>
      <c r="E18" s="55">
        <f>IF('TS59（入力）'!E9="","",2-'TS59（入力）'!E9)</f>
        <v>0</v>
      </c>
      <c r="F18" s="55">
        <f>IF('TS59（入力）'!F9="","",2-'TS59（入力）'!F9)</f>
        <v>1</v>
      </c>
      <c r="G18" s="55" t="str">
        <f>IF('TS59（入力）'!G9="","",2-'TS59（入力）'!G9)</f>
        <v/>
      </c>
      <c r="H18" s="55" t="str">
        <f>IF('TS59（入力）'!H9="","",2-'TS59（入力）'!H9)</f>
        <v/>
      </c>
      <c r="I18" s="55" t="str">
        <f>IF('TS59（入力）'!I9="","",2-'TS59（入力）'!I9)</f>
        <v/>
      </c>
      <c r="J18" s="55" t="str">
        <f>IF('TS59（入力）'!J9="","",2-'TS59（入力）'!J9)</f>
        <v/>
      </c>
      <c r="K18" s="55" t="str">
        <f>IF('TS59（入力）'!K9="","",2-'TS59（入力）'!K9)</f>
        <v/>
      </c>
      <c r="L18" s="55" t="str">
        <f>IF('TS59（入力）'!L9="","",2-'TS59（入力）'!L9)</f>
        <v/>
      </c>
      <c r="M18" s="55" t="str">
        <f>IF('TS59（入力）'!M9="","",2-'TS59（入力）'!M9)</f>
        <v/>
      </c>
      <c r="N18" s="55" t="str">
        <f>IF('TS59（入力）'!N9="","",2-'TS59（入力）'!N9)</f>
        <v/>
      </c>
      <c r="O18" s="55" t="str">
        <f>IF('TS59（入力）'!O9="","",2-'TS59（入力）'!O9)</f>
        <v/>
      </c>
    </row>
    <row r="19" spans="1:15" x14ac:dyDescent="0.4">
      <c r="A19" s="212"/>
      <c r="B19" s="8" t="s">
        <v>378</v>
      </c>
      <c r="C19" s="10" t="s">
        <v>199</v>
      </c>
      <c r="D19" s="8" t="str">
        <f>IF(D18=1,"☑","□")</f>
        <v>□</v>
      </c>
      <c r="E19" s="48" t="str">
        <f t="shared" ref="E19:O19" si="9">IF(E18=1,"☑","□")</f>
        <v>□</v>
      </c>
      <c r="F19" s="48" t="str">
        <f t="shared" si="9"/>
        <v>☑</v>
      </c>
      <c r="G19" s="48" t="str">
        <f t="shared" si="9"/>
        <v>□</v>
      </c>
      <c r="H19" s="48" t="str">
        <f t="shared" si="9"/>
        <v>□</v>
      </c>
      <c r="I19" s="48" t="str">
        <f t="shared" si="9"/>
        <v>□</v>
      </c>
      <c r="J19" s="48" t="str">
        <f t="shared" si="9"/>
        <v>□</v>
      </c>
      <c r="K19" s="48" t="str">
        <f t="shared" si="9"/>
        <v>□</v>
      </c>
      <c r="L19" s="48" t="str">
        <f t="shared" si="9"/>
        <v>□</v>
      </c>
      <c r="M19" s="48" t="str">
        <f t="shared" si="9"/>
        <v>□</v>
      </c>
      <c r="N19" s="48" t="str">
        <f t="shared" si="9"/>
        <v>□</v>
      </c>
      <c r="O19" s="48" t="str">
        <f t="shared" si="9"/>
        <v>□</v>
      </c>
    </row>
    <row r="20" spans="1:15" x14ac:dyDescent="0.4">
      <c r="A20" s="212"/>
      <c r="B20" s="8" t="s">
        <v>378</v>
      </c>
      <c r="C20" s="10" t="s">
        <v>200</v>
      </c>
      <c r="D20" s="8" t="str">
        <f>IF(D18="","□",IF(D18=0,"☑","□"))</f>
        <v>☑</v>
      </c>
      <c r="E20" s="48" t="str">
        <f t="shared" ref="E20:O20" si="10">IF(E18="","□",IF(E18=0,"☑","□"))</f>
        <v>☑</v>
      </c>
      <c r="F20" s="48" t="str">
        <f t="shared" si="10"/>
        <v>□</v>
      </c>
      <c r="G20" s="48" t="str">
        <f t="shared" si="10"/>
        <v>□</v>
      </c>
      <c r="H20" s="48" t="str">
        <f t="shared" si="10"/>
        <v>□</v>
      </c>
      <c r="I20" s="48" t="str">
        <f t="shared" si="10"/>
        <v>□</v>
      </c>
      <c r="J20" s="48" t="str">
        <f t="shared" si="10"/>
        <v>□</v>
      </c>
      <c r="K20" s="48" t="str">
        <f t="shared" si="10"/>
        <v>□</v>
      </c>
      <c r="L20" s="48" t="str">
        <f t="shared" si="10"/>
        <v>□</v>
      </c>
      <c r="M20" s="48" t="str">
        <f t="shared" si="10"/>
        <v>□</v>
      </c>
      <c r="N20" s="48" t="str">
        <f t="shared" si="10"/>
        <v>□</v>
      </c>
      <c r="O20" s="48" t="str">
        <f t="shared" si="10"/>
        <v>□</v>
      </c>
    </row>
    <row r="21" spans="1:15" x14ac:dyDescent="0.4">
      <c r="A21" s="212"/>
      <c r="B21" s="8" t="s">
        <v>378</v>
      </c>
      <c r="C21" s="10" t="s">
        <v>201</v>
      </c>
      <c r="D21" s="8" t="str">
        <f>IF(D18=-1,"☑","□")</f>
        <v>□</v>
      </c>
      <c r="E21" s="48" t="str">
        <f t="shared" ref="E21:O21" si="11">IF(E18=-1,"☑","□")</f>
        <v>□</v>
      </c>
      <c r="F21" s="48" t="str">
        <f t="shared" si="11"/>
        <v>□</v>
      </c>
      <c r="G21" s="48" t="str">
        <f t="shared" si="11"/>
        <v>□</v>
      </c>
      <c r="H21" s="48" t="str">
        <f t="shared" si="11"/>
        <v>□</v>
      </c>
      <c r="I21" s="48" t="str">
        <f t="shared" si="11"/>
        <v>□</v>
      </c>
      <c r="J21" s="48" t="str">
        <f t="shared" si="11"/>
        <v>□</v>
      </c>
      <c r="K21" s="48" t="str">
        <f t="shared" si="11"/>
        <v>□</v>
      </c>
      <c r="L21" s="48" t="str">
        <f t="shared" si="11"/>
        <v>□</v>
      </c>
      <c r="M21" s="48" t="str">
        <f t="shared" si="11"/>
        <v>□</v>
      </c>
      <c r="N21" s="48" t="str">
        <f t="shared" si="11"/>
        <v>□</v>
      </c>
      <c r="O21" s="48" t="str">
        <f t="shared" si="11"/>
        <v>□</v>
      </c>
    </row>
    <row r="22" spans="1:15" x14ac:dyDescent="0.4">
      <c r="A22" s="212"/>
      <c r="B22" s="55">
        <v>5</v>
      </c>
      <c r="C22" s="56" t="s">
        <v>59</v>
      </c>
      <c r="D22" s="55">
        <f>IF('TS59（入力）'!D10="","",2-'TS59（入力）'!D10)</f>
        <v>-1</v>
      </c>
      <c r="E22" s="55">
        <f>IF('TS59（入力）'!E10="","",2-'TS59（入力）'!E10)</f>
        <v>0</v>
      </c>
      <c r="F22" s="55">
        <f>IF('TS59（入力）'!F10="","",2-'TS59（入力）'!F10)</f>
        <v>0</v>
      </c>
      <c r="G22" s="55" t="str">
        <f>IF('TS59（入力）'!G10="","",2-'TS59（入力）'!G10)</f>
        <v/>
      </c>
      <c r="H22" s="55" t="str">
        <f>IF('TS59（入力）'!H10="","",2-'TS59（入力）'!H10)</f>
        <v/>
      </c>
      <c r="I22" s="55" t="str">
        <f>IF('TS59（入力）'!I10="","",2-'TS59（入力）'!I10)</f>
        <v/>
      </c>
      <c r="J22" s="55" t="str">
        <f>IF('TS59（入力）'!J10="","",2-'TS59（入力）'!J10)</f>
        <v/>
      </c>
      <c r="K22" s="55" t="str">
        <f>IF('TS59（入力）'!K10="","",2-'TS59（入力）'!K10)</f>
        <v/>
      </c>
      <c r="L22" s="55" t="str">
        <f>IF('TS59（入力）'!L10="","",2-'TS59（入力）'!L10)</f>
        <v/>
      </c>
      <c r="M22" s="55" t="str">
        <f>IF('TS59（入力）'!M10="","",2-'TS59（入力）'!M10)</f>
        <v/>
      </c>
      <c r="N22" s="55" t="str">
        <f>IF('TS59（入力）'!N10="","",2-'TS59（入力）'!N10)</f>
        <v/>
      </c>
      <c r="O22" s="55" t="str">
        <f>IF('TS59（入力）'!O10="","",2-'TS59（入力）'!O10)</f>
        <v/>
      </c>
    </row>
    <row r="23" spans="1:15" x14ac:dyDescent="0.4">
      <c r="A23" s="212"/>
      <c r="B23" s="8" t="s">
        <v>378</v>
      </c>
      <c r="C23" s="10" t="s">
        <v>202</v>
      </c>
      <c r="D23" s="8" t="str">
        <f>IF(D22=1,"☑","□")</f>
        <v>□</v>
      </c>
      <c r="E23" s="48" t="str">
        <f t="shared" ref="E23:O23" si="12">IF(E22=1,"☑","□")</f>
        <v>□</v>
      </c>
      <c r="F23" s="48" t="str">
        <f t="shared" si="12"/>
        <v>□</v>
      </c>
      <c r="G23" s="48" t="str">
        <f t="shared" si="12"/>
        <v>□</v>
      </c>
      <c r="H23" s="48" t="str">
        <f t="shared" si="12"/>
        <v>□</v>
      </c>
      <c r="I23" s="48" t="str">
        <f t="shared" si="12"/>
        <v>□</v>
      </c>
      <c r="J23" s="48" t="str">
        <f t="shared" si="12"/>
        <v>□</v>
      </c>
      <c r="K23" s="48" t="str">
        <f t="shared" si="12"/>
        <v>□</v>
      </c>
      <c r="L23" s="48" t="str">
        <f t="shared" si="12"/>
        <v>□</v>
      </c>
      <c r="M23" s="48" t="str">
        <f t="shared" si="12"/>
        <v>□</v>
      </c>
      <c r="N23" s="48" t="str">
        <f t="shared" si="12"/>
        <v>□</v>
      </c>
      <c r="O23" s="48" t="str">
        <f t="shared" si="12"/>
        <v>□</v>
      </c>
    </row>
    <row r="24" spans="1:15" x14ac:dyDescent="0.4">
      <c r="A24" s="212"/>
      <c r="B24" s="8" t="s">
        <v>378</v>
      </c>
      <c r="C24" s="10" t="s">
        <v>203</v>
      </c>
      <c r="D24" s="8" t="str">
        <f>IF(D22="","□",IF(D22=0,"☑","□"))</f>
        <v>□</v>
      </c>
      <c r="E24" s="48" t="str">
        <f t="shared" ref="E24:O24" si="13">IF(E22="","□",IF(E22=0,"☑","□"))</f>
        <v>☑</v>
      </c>
      <c r="F24" s="48" t="str">
        <f t="shared" si="13"/>
        <v>☑</v>
      </c>
      <c r="G24" s="48" t="str">
        <f t="shared" si="13"/>
        <v>□</v>
      </c>
      <c r="H24" s="48" t="str">
        <f t="shared" si="13"/>
        <v>□</v>
      </c>
      <c r="I24" s="48" t="str">
        <f t="shared" si="13"/>
        <v>□</v>
      </c>
      <c r="J24" s="48" t="str">
        <f t="shared" si="13"/>
        <v>□</v>
      </c>
      <c r="K24" s="48" t="str">
        <f t="shared" si="13"/>
        <v>□</v>
      </c>
      <c r="L24" s="48" t="str">
        <f t="shared" si="13"/>
        <v>□</v>
      </c>
      <c r="M24" s="48" t="str">
        <f t="shared" si="13"/>
        <v>□</v>
      </c>
      <c r="N24" s="48" t="str">
        <f t="shared" si="13"/>
        <v>□</v>
      </c>
      <c r="O24" s="48" t="str">
        <f t="shared" si="13"/>
        <v>□</v>
      </c>
    </row>
    <row r="25" spans="1:15" x14ac:dyDescent="0.4">
      <c r="A25" s="212"/>
      <c r="B25" s="8" t="s">
        <v>378</v>
      </c>
      <c r="C25" s="10" t="s">
        <v>204</v>
      </c>
      <c r="D25" s="8" t="str">
        <f>IF(D22=-1,"☑","□")</f>
        <v>☑</v>
      </c>
      <c r="E25" s="48" t="str">
        <f t="shared" ref="E25:O25" si="14">IF(E22=-1,"☑","□")</f>
        <v>□</v>
      </c>
      <c r="F25" s="48" t="str">
        <f t="shared" si="14"/>
        <v>□</v>
      </c>
      <c r="G25" s="48" t="str">
        <f t="shared" si="14"/>
        <v>□</v>
      </c>
      <c r="H25" s="48" t="str">
        <f t="shared" si="14"/>
        <v>□</v>
      </c>
      <c r="I25" s="48" t="str">
        <f t="shared" si="14"/>
        <v>□</v>
      </c>
      <c r="J25" s="48" t="str">
        <f t="shared" si="14"/>
        <v>□</v>
      </c>
      <c r="K25" s="48" t="str">
        <f t="shared" si="14"/>
        <v>□</v>
      </c>
      <c r="L25" s="48" t="str">
        <f t="shared" si="14"/>
        <v>□</v>
      </c>
      <c r="M25" s="48" t="str">
        <f t="shared" si="14"/>
        <v>□</v>
      </c>
      <c r="N25" s="48" t="str">
        <f t="shared" si="14"/>
        <v>□</v>
      </c>
      <c r="O25" s="48" t="str">
        <f t="shared" si="14"/>
        <v>□</v>
      </c>
    </row>
    <row r="26" spans="1:15" x14ac:dyDescent="0.4">
      <c r="A26" s="212"/>
      <c r="B26" s="55">
        <v>6</v>
      </c>
      <c r="C26" s="56" t="s">
        <v>60</v>
      </c>
      <c r="D26" s="55">
        <f>IF('TS59（入力）'!D11="","",2-'TS59（入力）'!D11)</f>
        <v>-1</v>
      </c>
      <c r="E26" s="55">
        <f>IF('TS59（入力）'!E11="","",2-'TS59（入力）'!E11)</f>
        <v>-1</v>
      </c>
      <c r="F26" s="55">
        <f>IF('TS59（入力）'!F11="","",2-'TS59（入力）'!F11)</f>
        <v>0</v>
      </c>
      <c r="G26" s="55" t="str">
        <f>IF('TS59（入力）'!G11="","",2-'TS59（入力）'!G11)</f>
        <v/>
      </c>
      <c r="H26" s="55" t="str">
        <f>IF('TS59（入力）'!H11="","",2-'TS59（入力）'!H11)</f>
        <v/>
      </c>
      <c r="I26" s="55" t="str">
        <f>IF('TS59（入力）'!I11="","",2-'TS59（入力）'!I11)</f>
        <v/>
      </c>
      <c r="J26" s="55" t="str">
        <f>IF('TS59（入力）'!J11="","",2-'TS59（入力）'!J11)</f>
        <v/>
      </c>
      <c r="K26" s="55" t="str">
        <f>IF('TS59（入力）'!K11="","",2-'TS59（入力）'!K11)</f>
        <v/>
      </c>
      <c r="L26" s="55" t="str">
        <f>IF('TS59（入力）'!L11="","",2-'TS59（入力）'!L11)</f>
        <v/>
      </c>
      <c r="M26" s="55" t="str">
        <f>IF('TS59（入力）'!M11="","",2-'TS59（入力）'!M11)</f>
        <v/>
      </c>
      <c r="N26" s="55" t="str">
        <f>IF('TS59（入力）'!N11="","",2-'TS59（入力）'!N11)</f>
        <v/>
      </c>
      <c r="O26" s="55" t="str">
        <f>IF('TS59（入力）'!O11="","",2-'TS59（入力）'!O11)</f>
        <v/>
      </c>
    </row>
    <row r="27" spans="1:15" x14ac:dyDescent="0.4">
      <c r="A27" s="212"/>
      <c r="B27" s="8" t="s">
        <v>378</v>
      </c>
      <c r="C27" s="10" t="s">
        <v>205</v>
      </c>
      <c r="D27" s="8" t="str">
        <f>IF(D26=1,"☑","□")</f>
        <v>□</v>
      </c>
      <c r="E27" s="48" t="str">
        <f t="shared" ref="E27:O27" si="15">IF(E26=1,"☑","□")</f>
        <v>□</v>
      </c>
      <c r="F27" s="48" t="str">
        <f t="shared" si="15"/>
        <v>□</v>
      </c>
      <c r="G27" s="48" t="str">
        <f t="shared" si="15"/>
        <v>□</v>
      </c>
      <c r="H27" s="48" t="str">
        <f t="shared" si="15"/>
        <v>□</v>
      </c>
      <c r="I27" s="48" t="str">
        <f t="shared" si="15"/>
        <v>□</v>
      </c>
      <c r="J27" s="48" t="str">
        <f t="shared" si="15"/>
        <v>□</v>
      </c>
      <c r="K27" s="48" t="str">
        <f t="shared" si="15"/>
        <v>□</v>
      </c>
      <c r="L27" s="48" t="str">
        <f t="shared" si="15"/>
        <v>□</v>
      </c>
      <c r="M27" s="48" t="str">
        <f t="shared" si="15"/>
        <v>□</v>
      </c>
      <c r="N27" s="48" t="str">
        <f t="shared" si="15"/>
        <v>□</v>
      </c>
      <c r="O27" s="48" t="str">
        <f t="shared" si="15"/>
        <v>□</v>
      </c>
    </row>
    <row r="28" spans="1:15" x14ac:dyDescent="0.4">
      <c r="A28" s="212"/>
      <c r="B28" s="8" t="s">
        <v>378</v>
      </c>
      <c r="C28" s="10" t="s">
        <v>206</v>
      </c>
      <c r="D28" s="8" t="str">
        <f>IF(D26="","□",IF(D26=0,"☑","□"))</f>
        <v>□</v>
      </c>
      <c r="E28" s="48" t="str">
        <f t="shared" ref="E28:O28" si="16">IF(E26="","□",IF(E26=0,"☑","□"))</f>
        <v>□</v>
      </c>
      <c r="F28" s="48" t="str">
        <f t="shared" si="16"/>
        <v>☑</v>
      </c>
      <c r="G28" s="48" t="str">
        <f t="shared" si="16"/>
        <v>□</v>
      </c>
      <c r="H28" s="48" t="str">
        <f t="shared" si="16"/>
        <v>□</v>
      </c>
      <c r="I28" s="48" t="str">
        <f t="shared" si="16"/>
        <v>□</v>
      </c>
      <c r="J28" s="48" t="str">
        <f t="shared" si="16"/>
        <v>□</v>
      </c>
      <c r="K28" s="48" t="str">
        <f t="shared" si="16"/>
        <v>□</v>
      </c>
      <c r="L28" s="48" t="str">
        <f t="shared" si="16"/>
        <v>□</v>
      </c>
      <c r="M28" s="48" t="str">
        <f t="shared" si="16"/>
        <v>□</v>
      </c>
      <c r="N28" s="48" t="str">
        <f t="shared" si="16"/>
        <v>□</v>
      </c>
      <c r="O28" s="48" t="str">
        <f t="shared" si="16"/>
        <v>□</v>
      </c>
    </row>
    <row r="29" spans="1:15" x14ac:dyDescent="0.4">
      <c r="A29" s="212"/>
      <c r="B29" s="8" t="s">
        <v>378</v>
      </c>
      <c r="C29" s="10" t="s">
        <v>207</v>
      </c>
      <c r="D29" s="8" t="str">
        <f>IF(D26=-1,"☑","□")</f>
        <v>☑</v>
      </c>
      <c r="E29" s="48" t="str">
        <f t="shared" ref="E29:O29" si="17">IF(E26=-1,"☑","□")</f>
        <v>☑</v>
      </c>
      <c r="F29" s="48" t="str">
        <f t="shared" si="17"/>
        <v>□</v>
      </c>
      <c r="G29" s="48" t="str">
        <f t="shared" si="17"/>
        <v>□</v>
      </c>
      <c r="H29" s="48" t="str">
        <f t="shared" si="17"/>
        <v>□</v>
      </c>
      <c r="I29" s="48" t="str">
        <f t="shared" si="17"/>
        <v>□</v>
      </c>
      <c r="J29" s="48" t="str">
        <f t="shared" si="17"/>
        <v>□</v>
      </c>
      <c r="K29" s="48" t="str">
        <f t="shared" si="17"/>
        <v>□</v>
      </c>
      <c r="L29" s="48" t="str">
        <f t="shared" si="17"/>
        <v>□</v>
      </c>
      <c r="M29" s="48" t="str">
        <f t="shared" si="17"/>
        <v>□</v>
      </c>
      <c r="N29" s="48" t="str">
        <f t="shared" si="17"/>
        <v>□</v>
      </c>
      <c r="O29" s="48" t="str">
        <f t="shared" si="17"/>
        <v>□</v>
      </c>
    </row>
    <row r="30" spans="1:15" x14ac:dyDescent="0.4">
      <c r="A30" s="212"/>
      <c r="B30" s="55">
        <v>7</v>
      </c>
      <c r="C30" s="56" t="s">
        <v>61</v>
      </c>
      <c r="D30" s="55">
        <f>IF('TS59（入力）'!D12="","",2-'TS59（入力）'!D12)</f>
        <v>-1</v>
      </c>
      <c r="E30" s="55">
        <f>IF('TS59（入力）'!E12="","",2-'TS59（入力）'!E12)</f>
        <v>-1</v>
      </c>
      <c r="F30" s="55">
        <f>IF('TS59（入力）'!F12="","",2-'TS59（入力）'!F12)</f>
        <v>-1</v>
      </c>
      <c r="G30" s="55" t="str">
        <f>IF('TS59（入力）'!G12="","",2-'TS59（入力）'!G12)</f>
        <v/>
      </c>
      <c r="H30" s="55" t="str">
        <f>IF('TS59（入力）'!H12="","",2-'TS59（入力）'!H12)</f>
        <v/>
      </c>
      <c r="I30" s="55" t="str">
        <f>IF('TS59（入力）'!I12="","",2-'TS59（入力）'!I12)</f>
        <v/>
      </c>
      <c r="J30" s="55" t="str">
        <f>IF('TS59（入力）'!J12="","",2-'TS59（入力）'!J12)</f>
        <v/>
      </c>
      <c r="K30" s="55" t="str">
        <f>IF('TS59（入力）'!K12="","",2-'TS59（入力）'!K12)</f>
        <v/>
      </c>
      <c r="L30" s="55" t="str">
        <f>IF('TS59（入力）'!L12="","",2-'TS59（入力）'!L12)</f>
        <v/>
      </c>
      <c r="M30" s="55" t="str">
        <f>IF('TS59（入力）'!M12="","",2-'TS59（入力）'!M12)</f>
        <v/>
      </c>
      <c r="N30" s="55" t="str">
        <f>IF('TS59（入力）'!N12="","",2-'TS59（入力）'!N12)</f>
        <v/>
      </c>
      <c r="O30" s="55" t="str">
        <f>IF('TS59（入力）'!O12="","",2-'TS59（入力）'!O12)</f>
        <v/>
      </c>
    </row>
    <row r="31" spans="1:15" x14ac:dyDescent="0.4">
      <c r="A31" s="212"/>
      <c r="B31" s="8" t="s">
        <v>378</v>
      </c>
      <c r="C31" s="10" t="s">
        <v>208</v>
      </c>
      <c r="D31" s="8" t="str">
        <f>IF(D30=1,"☑","□")</f>
        <v>□</v>
      </c>
      <c r="E31" s="48" t="str">
        <f t="shared" ref="E31:O31" si="18">IF(E30=1,"☑","□")</f>
        <v>□</v>
      </c>
      <c r="F31" s="48" t="str">
        <f t="shared" si="18"/>
        <v>□</v>
      </c>
      <c r="G31" s="48" t="str">
        <f t="shared" si="18"/>
        <v>□</v>
      </c>
      <c r="H31" s="48" t="str">
        <f t="shared" si="18"/>
        <v>□</v>
      </c>
      <c r="I31" s="48" t="str">
        <f t="shared" si="18"/>
        <v>□</v>
      </c>
      <c r="J31" s="48" t="str">
        <f t="shared" si="18"/>
        <v>□</v>
      </c>
      <c r="K31" s="48" t="str">
        <f t="shared" si="18"/>
        <v>□</v>
      </c>
      <c r="L31" s="48" t="str">
        <f t="shared" si="18"/>
        <v>□</v>
      </c>
      <c r="M31" s="48" t="str">
        <f t="shared" si="18"/>
        <v>□</v>
      </c>
      <c r="N31" s="48" t="str">
        <f t="shared" si="18"/>
        <v>□</v>
      </c>
      <c r="O31" s="48" t="str">
        <f t="shared" si="18"/>
        <v>□</v>
      </c>
    </row>
    <row r="32" spans="1:15" x14ac:dyDescent="0.4">
      <c r="A32" s="212"/>
      <c r="B32" s="8" t="s">
        <v>378</v>
      </c>
      <c r="C32" s="10" t="s">
        <v>209</v>
      </c>
      <c r="D32" s="8" t="str">
        <f>IF(D30="","□",IF(D30=0,"☑","□"))</f>
        <v>□</v>
      </c>
      <c r="E32" s="48" t="str">
        <f t="shared" ref="E32:O32" si="19">IF(E30="","□",IF(E30=0,"☑","□"))</f>
        <v>□</v>
      </c>
      <c r="F32" s="48" t="str">
        <f t="shared" si="19"/>
        <v>□</v>
      </c>
      <c r="G32" s="48" t="str">
        <f t="shared" si="19"/>
        <v>□</v>
      </c>
      <c r="H32" s="48" t="str">
        <f t="shared" si="19"/>
        <v>□</v>
      </c>
      <c r="I32" s="48" t="str">
        <f t="shared" si="19"/>
        <v>□</v>
      </c>
      <c r="J32" s="48" t="str">
        <f t="shared" si="19"/>
        <v>□</v>
      </c>
      <c r="K32" s="48" t="str">
        <f t="shared" si="19"/>
        <v>□</v>
      </c>
      <c r="L32" s="48" t="str">
        <f t="shared" si="19"/>
        <v>□</v>
      </c>
      <c r="M32" s="48" t="str">
        <f t="shared" si="19"/>
        <v>□</v>
      </c>
      <c r="N32" s="48" t="str">
        <f t="shared" si="19"/>
        <v>□</v>
      </c>
      <c r="O32" s="48" t="str">
        <f t="shared" si="19"/>
        <v>□</v>
      </c>
    </row>
    <row r="33" spans="1:15" x14ac:dyDescent="0.4">
      <c r="A33" s="212"/>
      <c r="B33" s="8" t="s">
        <v>378</v>
      </c>
      <c r="C33" s="10" t="s">
        <v>210</v>
      </c>
      <c r="D33" s="8" t="str">
        <f>IF(D30=-1,"☑","□")</f>
        <v>☑</v>
      </c>
      <c r="E33" s="48" t="str">
        <f t="shared" ref="E33:O33" si="20">IF(E30=-1,"☑","□")</f>
        <v>☑</v>
      </c>
      <c r="F33" s="48" t="str">
        <f t="shared" si="20"/>
        <v>☑</v>
      </c>
      <c r="G33" s="48" t="str">
        <f t="shared" si="20"/>
        <v>□</v>
      </c>
      <c r="H33" s="48" t="str">
        <f t="shared" si="20"/>
        <v>□</v>
      </c>
      <c r="I33" s="48" t="str">
        <f t="shared" si="20"/>
        <v>□</v>
      </c>
      <c r="J33" s="48" t="str">
        <f t="shared" si="20"/>
        <v>□</v>
      </c>
      <c r="K33" s="48" t="str">
        <f t="shared" si="20"/>
        <v>□</v>
      </c>
      <c r="L33" s="48" t="str">
        <f t="shared" si="20"/>
        <v>□</v>
      </c>
      <c r="M33" s="48" t="str">
        <f t="shared" si="20"/>
        <v>□</v>
      </c>
      <c r="N33" s="48" t="str">
        <f t="shared" si="20"/>
        <v>□</v>
      </c>
      <c r="O33" s="48" t="str">
        <f t="shared" si="20"/>
        <v>□</v>
      </c>
    </row>
    <row r="34" spans="1:15" x14ac:dyDescent="0.4">
      <c r="A34" s="212"/>
      <c r="B34" s="55">
        <v>8</v>
      </c>
      <c r="C34" s="56" t="s">
        <v>62</v>
      </c>
      <c r="D34" s="55">
        <f>IF('TS59（入力）'!D13="","",2-'TS59（入力）'!D13)</f>
        <v>0</v>
      </c>
      <c r="E34" s="55">
        <f>IF('TS59（入力）'!E13="","",2-'TS59（入力）'!E13)</f>
        <v>1</v>
      </c>
      <c r="F34" s="55">
        <f>IF('TS59（入力）'!F13="","",2-'TS59（入力）'!F13)</f>
        <v>1</v>
      </c>
      <c r="G34" s="55" t="str">
        <f>IF('TS59（入力）'!G13="","",2-'TS59（入力）'!G13)</f>
        <v/>
      </c>
      <c r="H34" s="55" t="str">
        <f>IF('TS59（入力）'!H13="","",2-'TS59（入力）'!H13)</f>
        <v/>
      </c>
      <c r="I34" s="55" t="str">
        <f>IF('TS59（入力）'!I13="","",2-'TS59（入力）'!I13)</f>
        <v/>
      </c>
      <c r="J34" s="55" t="str">
        <f>IF('TS59（入力）'!J13="","",2-'TS59（入力）'!J13)</f>
        <v/>
      </c>
      <c r="K34" s="55" t="str">
        <f>IF('TS59（入力）'!K13="","",2-'TS59（入力）'!K13)</f>
        <v/>
      </c>
      <c r="L34" s="55" t="str">
        <f>IF('TS59（入力）'!L13="","",2-'TS59（入力）'!L13)</f>
        <v/>
      </c>
      <c r="M34" s="55" t="str">
        <f>IF('TS59（入力）'!M13="","",2-'TS59（入力）'!M13)</f>
        <v/>
      </c>
      <c r="N34" s="55" t="str">
        <f>IF('TS59（入力）'!N13="","",2-'TS59（入力）'!N13)</f>
        <v/>
      </c>
      <c r="O34" s="55" t="str">
        <f>IF('TS59（入力）'!O13="","",2-'TS59（入力）'!O13)</f>
        <v/>
      </c>
    </row>
    <row r="35" spans="1:15" x14ac:dyDescent="0.4">
      <c r="A35" s="212"/>
      <c r="B35" s="8" t="s">
        <v>378</v>
      </c>
      <c r="C35" s="10" t="s">
        <v>211</v>
      </c>
      <c r="D35" s="8" t="str">
        <f>IF(D34=1,"☑","□")</f>
        <v>□</v>
      </c>
      <c r="E35" s="48" t="str">
        <f t="shared" ref="E35:O35" si="21">IF(E34=1,"☑","□")</f>
        <v>☑</v>
      </c>
      <c r="F35" s="48" t="str">
        <f t="shared" si="21"/>
        <v>☑</v>
      </c>
      <c r="G35" s="48" t="str">
        <f t="shared" si="21"/>
        <v>□</v>
      </c>
      <c r="H35" s="48" t="str">
        <f t="shared" si="21"/>
        <v>□</v>
      </c>
      <c r="I35" s="48" t="str">
        <f t="shared" si="21"/>
        <v>□</v>
      </c>
      <c r="J35" s="48" t="str">
        <f t="shared" si="21"/>
        <v>□</v>
      </c>
      <c r="K35" s="48" t="str">
        <f t="shared" si="21"/>
        <v>□</v>
      </c>
      <c r="L35" s="48" t="str">
        <f t="shared" si="21"/>
        <v>□</v>
      </c>
      <c r="M35" s="48" t="str">
        <f t="shared" si="21"/>
        <v>□</v>
      </c>
      <c r="N35" s="48" t="str">
        <f t="shared" si="21"/>
        <v>□</v>
      </c>
      <c r="O35" s="48" t="str">
        <f t="shared" si="21"/>
        <v>□</v>
      </c>
    </row>
    <row r="36" spans="1:15" x14ac:dyDescent="0.4">
      <c r="A36" s="212"/>
      <c r="B36" s="8" t="s">
        <v>378</v>
      </c>
      <c r="C36" s="10" t="s">
        <v>212</v>
      </c>
      <c r="D36" s="8" t="str">
        <f>IF(D34="","□",IF(D34=0,"☑","□"))</f>
        <v>☑</v>
      </c>
      <c r="E36" s="48" t="str">
        <f t="shared" ref="E36:O36" si="22">IF(E34="","□",IF(E34=0,"☑","□"))</f>
        <v>□</v>
      </c>
      <c r="F36" s="48" t="str">
        <f t="shared" si="22"/>
        <v>□</v>
      </c>
      <c r="G36" s="48" t="str">
        <f t="shared" si="22"/>
        <v>□</v>
      </c>
      <c r="H36" s="48" t="str">
        <f t="shared" si="22"/>
        <v>□</v>
      </c>
      <c r="I36" s="48" t="str">
        <f t="shared" si="22"/>
        <v>□</v>
      </c>
      <c r="J36" s="48" t="str">
        <f t="shared" si="22"/>
        <v>□</v>
      </c>
      <c r="K36" s="48" t="str">
        <f t="shared" si="22"/>
        <v>□</v>
      </c>
      <c r="L36" s="48" t="str">
        <f t="shared" si="22"/>
        <v>□</v>
      </c>
      <c r="M36" s="48" t="str">
        <f t="shared" si="22"/>
        <v>□</v>
      </c>
      <c r="N36" s="48" t="str">
        <f t="shared" si="22"/>
        <v>□</v>
      </c>
      <c r="O36" s="48" t="str">
        <f t="shared" si="22"/>
        <v>□</v>
      </c>
    </row>
    <row r="37" spans="1:15" x14ac:dyDescent="0.4">
      <c r="A37" s="212"/>
      <c r="B37" s="8" t="s">
        <v>378</v>
      </c>
      <c r="C37" s="10" t="s">
        <v>213</v>
      </c>
      <c r="D37" s="8" t="str">
        <f>IF(D34=-1,"☑","□")</f>
        <v>□</v>
      </c>
      <c r="E37" s="48" t="str">
        <f t="shared" ref="E37:O37" si="23">IF(E34=-1,"☑","□")</f>
        <v>□</v>
      </c>
      <c r="F37" s="48" t="str">
        <f t="shared" si="23"/>
        <v>□</v>
      </c>
      <c r="G37" s="48" t="str">
        <f t="shared" si="23"/>
        <v>□</v>
      </c>
      <c r="H37" s="48" t="str">
        <f t="shared" si="23"/>
        <v>□</v>
      </c>
      <c r="I37" s="48" t="str">
        <f t="shared" si="23"/>
        <v>□</v>
      </c>
      <c r="J37" s="48" t="str">
        <f t="shared" si="23"/>
        <v>□</v>
      </c>
      <c r="K37" s="48" t="str">
        <f t="shared" si="23"/>
        <v>□</v>
      </c>
      <c r="L37" s="48" t="str">
        <f t="shared" si="23"/>
        <v>□</v>
      </c>
      <c r="M37" s="48" t="str">
        <f t="shared" si="23"/>
        <v>□</v>
      </c>
      <c r="N37" s="48" t="str">
        <f t="shared" si="23"/>
        <v>□</v>
      </c>
      <c r="O37" s="48" t="str">
        <f t="shared" si="23"/>
        <v>□</v>
      </c>
    </row>
    <row r="38" spans="1:15" x14ac:dyDescent="0.4">
      <c r="A38" s="212"/>
      <c r="B38" s="55">
        <v>9</v>
      </c>
      <c r="C38" s="56" t="s">
        <v>63</v>
      </c>
      <c r="D38" s="55">
        <f>IF('TS59（入力）'!D14="","",2-'TS59（入力）'!D14)</f>
        <v>0</v>
      </c>
      <c r="E38" s="55">
        <f>IF('TS59（入力）'!E14="","",2-'TS59（入力）'!E14)</f>
        <v>0</v>
      </c>
      <c r="F38" s="55">
        <f>IF('TS59（入力）'!F14="","",2-'TS59（入力）'!F14)</f>
        <v>0</v>
      </c>
      <c r="G38" s="55" t="str">
        <f>IF('TS59（入力）'!G14="","",2-'TS59（入力）'!G14)</f>
        <v/>
      </c>
      <c r="H38" s="55" t="str">
        <f>IF('TS59（入力）'!H14="","",2-'TS59（入力）'!H14)</f>
        <v/>
      </c>
      <c r="I38" s="55" t="str">
        <f>IF('TS59（入力）'!I14="","",2-'TS59（入力）'!I14)</f>
        <v/>
      </c>
      <c r="J38" s="55" t="str">
        <f>IF('TS59（入力）'!J14="","",2-'TS59（入力）'!J14)</f>
        <v/>
      </c>
      <c r="K38" s="55" t="str">
        <f>IF('TS59（入力）'!K14="","",2-'TS59（入力）'!K14)</f>
        <v/>
      </c>
      <c r="L38" s="55" t="str">
        <f>IF('TS59（入力）'!L14="","",2-'TS59（入力）'!L14)</f>
        <v/>
      </c>
      <c r="M38" s="55" t="str">
        <f>IF('TS59（入力）'!M14="","",2-'TS59（入力）'!M14)</f>
        <v/>
      </c>
      <c r="N38" s="55" t="str">
        <f>IF('TS59（入力）'!N14="","",2-'TS59（入力）'!N14)</f>
        <v/>
      </c>
      <c r="O38" s="55" t="str">
        <f>IF('TS59（入力）'!O14="","",2-'TS59（入力）'!O14)</f>
        <v/>
      </c>
    </row>
    <row r="39" spans="1:15" x14ac:dyDescent="0.4">
      <c r="A39" s="212"/>
      <c r="B39" s="8" t="s">
        <v>378</v>
      </c>
      <c r="C39" s="10" t="s">
        <v>214</v>
      </c>
      <c r="D39" s="8" t="str">
        <f>IF(D38=1,"☑","□")</f>
        <v>□</v>
      </c>
      <c r="E39" s="48" t="str">
        <f t="shared" ref="E39:O39" si="24">IF(E38=1,"☑","□")</f>
        <v>□</v>
      </c>
      <c r="F39" s="48" t="str">
        <f t="shared" si="24"/>
        <v>□</v>
      </c>
      <c r="G39" s="48" t="str">
        <f t="shared" si="24"/>
        <v>□</v>
      </c>
      <c r="H39" s="48" t="str">
        <f t="shared" si="24"/>
        <v>□</v>
      </c>
      <c r="I39" s="48" t="str">
        <f t="shared" si="24"/>
        <v>□</v>
      </c>
      <c r="J39" s="48" t="str">
        <f t="shared" si="24"/>
        <v>□</v>
      </c>
      <c r="K39" s="48" t="str">
        <f t="shared" si="24"/>
        <v>□</v>
      </c>
      <c r="L39" s="48" t="str">
        <f t="shared" si="24"/>
        <v>□</v>
      </c>
      <c r="M39" s="48" t="str">
        <f t="shared" si="24"/>
        <v>□</v>
      </c>
      <c r="N39" s="48" t="str">
        <f t="shared" si="24"/>
        <v>□</v>
      </c>
      <c r="O39" s="48" t="str">
        <f t="shared" si="24"/>
        <v>□</v>
      </c>
    </row>
    <row r="40" spans="1:15" x14ac:dyDescent="0.4">
      <c r="A40" s="212"/>
      <c r="B40" s="8" t="s">
        <v>378</v>
      </c>
      <c r="C40" s="10" t="s">
        <v>215</v>
      </c>
      <c r="D40" s="8" t="str">
        <f>IF(D38="","□",IF(D38=0,"☑","□"))</f>
        <v>☑</v>
      </c>
      <c r="E40" s="48" t="str">
        <f t="shared" ref="E40:O40" si="25">IF(E38="","□",IF(E38=0,"☑","□"))</f>
        <v>☑</v>
      </c>
      <c r="F40" s="48" t="str">
        <f t="shared" si="25"/>
        <v>☑</v>
      </c>
      <c r="G40" s="48" t="str">
        <f t="shared" si="25"/>
        <v>□</v>
      </c>
      <c r="H40" s="48" t="str">
        <f t="shared" si="25"/>
        <v>□</v>
      </c>
      <c r="I40" s="48" t="str">
        <f t="shared" si="25"/>
        <v>□</v>
      </c>
      <c r="J40" s="48" t="str">
        <f t="shared" si="25"/>
        <v>□</v>
      </c>
      <c r="K40" s="48" t="str">
        <f t="shared" si="25"/>
        <v>□</v>
      </c>
      <c r="L40" s="48" t="str">
        <f t="shared" si="25"/>
        <v>□</v>
      </c>
      <c r="M40" s="48" t="str">
        <f t="shared" si="25"/>
        <v>□</v>
      </c>
      <c r="N40" s="48" t="str">
        <f t="shared" si="25"/>
        <v>□</v>
      </c>
      <c r="O40" s="48" t="str">
        <f t="shared" si="25"/>
        <v>□</v>
      </c>
    </row>
    <row r="41" spans="1:15" x14ac:dyDescent="0.4">
      <c r="A41" s="212"/>
      <c r="B41" s="8" t="s">
        <v>378</v>
      </c>
      <c r="C41" s="10" t="s">
        <v>216</v>
      </c>
      <c r="D41" s="8" t="str">
        <f>IF(D38=-1,"☑","□")</f>
        <v>□</v>
      </c>
      <c r="E41" s="48" t="str">
        <f t="shared" ref="E41:O41" si="26">IF(E38=-1,"☑","□")</f>
        <v>□</v>
      </c>
      <c r="F41" s="48" t="str">
        <f t="shared" si="26"/>
        <v>□</v>
      </c>
      <c r="G41" s="48" t="str">
        <f t="shared" si="26"/>
        <v>□</v>
      </c>
      <c r="H41" s="48" t="str">
        <f t="shared" si="26"/>
        <v>□</v>
      </c>
      <c r="I41" s="48" t="str">
        <f t="shared" si="26"/>
        <v>□</v>
      </c>
      <c r="J41" s="48" t="str">
        <f t="shared" si="26"/>
        <v>□</v>
      </c>
      <c r="K41" s="48" t="str">
        <f t="shared" si="26"/>
        <v>□</v>
      </c>
      <c r="L41" s="48" t="str">
        <f t="shared" si="26"/>
        <v>□</v>
      </c>
      <c r="M41" s="48" t="str">
        <f t="shared" si="26"/>
        <v>□</v>
      </c>
      <c r="N41" s="48" t="str">
        <f t="shared" si="26"/>
        <v>□</v>
      </c>
      <c r="O41" s="48" t="str">
        <f t="shared" si="26"/>
        <v>□</v>
      </c>
    </row>
    <row r="42" spans="1:15" x14ac:dyDescent="0.4">
      <c r="A42" s="212"/>
      <c r="B42" s="55">
        <v>10</v>
      </c>
      <c r="C42" s="56" t="s">
        <v>64</v>
      </c>
      <c r="D42" s="55">
        <f>IF('TS59（入力）'!D15="","",2-'TS59（入力）'!D15)</f>
        <v>0</v>
      </c>
      <c r="E42" s="55">
        <f>IF('TS59（入力）'!E15="","",2-'TS59（入力）'!E15)</f>
        <v>0</v>
      </c>
      <c r="F42" s="55">
        <f>IF('TS59（入力）'!F15="","",2-'TS59（入力）'!F15)</f>
        <v>0</v>
      </c>
      <c r="G42" s="55" t="str">
        <f>IF('TS59（入力）'!G15="","",2-'TS59（入力）'!G15)</f>
        <v/>
      </c>
      <c r="H42" s="55" t="str">
        <f>IF('TS59（入力）'!H15="","",2-'TS59（入力）'!H15)</f>
        <v/>
      </c>
      <c r="I42" s="55" t="str">
        <f>IF('TS59（入力）'!I15="","",2-'TS59（入力）'!I15)</f>
        <v/>
      </c>
      <c r="J42" s="55" t="str">
        <f>IF('TS59（入力）'!J15="","",2-'TS59（入力）'!J15)</f>
        <v/>
      </c>
      <c r="K42" s="55" t="str">
        <f>IF('TS59（入力）'!K15="","",2-'TS59（入力）'!K15)</f>
        <v/>
      </c>
      <c r="L42" s="55" t="str">
        <f>IF('TS59（入力）'!L15="","",2-'TS59（入力）'!L15)</f>
        <v/>
      </c>
      <c r="M42" s="55" t="str">
        <f>IF('TS59（入力）'!M15="","",2-'TS59（入力）'!M15)</f>
        <v/>
      </c>
      <c r="N42" s="55" t="str">
        <f>IF('TS59（入力）'!N15="","",2-'TS59（入力）'!N15)</f>
        <v/>
      </c>
      <c r="O42" s="55" t="str">
        <f>IF('TS59（入力）'!O15="","",2-'TS59（入力）'!O15)</f>
        <v/>
      </c>
    </row>
    <row r="43" spans="1:15" x14ac:dyDescent="0.4">
      <c r="A43" s="212"/>
      <c r="B43" s="8" t="s">
        <v>378</v>
      </c>
      <c r="C43" s="10" t="s">
        <v>217</v>
      </c>
      <c r="D43" s="8" t="str">
        <f>IF(D42=1,"☑","□")</f>
        <v>□</v>
      </c>
      <c r="E43" s="48" t="str">
        <f t="shared" ref="E43:O43" si="27">IF(E42=1,"☑","□")</f>
        <v>□</v>
      </c>
      <c r="F43" s="48" t="str">
        <f t="shared" si="27"/>
        <v>□</v>
      </c>
      <c r="G43" s="48" t="str">
        <f t="shared" si="27"/>
        <v>□</v>
      </c>
      <c r="H43" s="48" t="str">
        <f t="shared" si="27"/>
        <v>□</v>
      </c>
      <c r="I43" s="48" t="str">
        <f t="shared" si="27"/>
        <v>□</v>
      </c>
      <c r="J43" s="48" t="str">
        <f t="shared" si="27"/>
        <v>□</v>
      </c>
      <c r="K43" s="48" t="str">
        <f t="shared" si="27"/>
        <v>□</v>
      </c>
      <c r="L43" s="48" t="str">
        <f t="shared" si="27"/>
        <v>□</v>
      </c>
      <c r="M43" s="48" t="str">
        <f t="shared" si="27"/>
        <v>□</v>
      </c>
      <c r="N43" s="48" t="str">
        <f t="shared" si="27"/>
        <v>□</v>
      </c>
      <c r="O43" s="48" t="str">
        <f t="shared" si="27"/>
        <v>□</v>
      </c>
    </row>
    <row r="44" spans="1:15" x14ac:dyDescent="0.4">
      <c r="A44" s="212"/>
      <c r="B44" s="8" t="s">
        <v>378</v>
      </c>
      <c r="C44" s="10" t="s">
        <v>218</v>
      </c>
      <c r="D44" s="8" t="str">
        <f>IF(D42="","□",IF(D42=0,"☑","□"))</f>
        <v>☑</v>
      </c>
      <c r="E44" s="48" t="str">
        <f t="shared" ref="E44:O44" si="28">IF(E42="","□",IF(E42=0,"☑","□"))</f>
        <v>☑</v>
      </c>
      <c r="F44" s="48" t="str">
        <f t="shared" si="28"/>
        <v>☑</v>
      </c>
      <c r="G44" s="48" t="str">
        <f t="shared" si="28"/>
        <v>□</v>
      </c>
      <c r="H44" s="48" t="str">
        <f t="shared" si="28"/>
        <v>□</v>
      </c>
      <c r="I44" s="48" t="str">
        <f t="shared" si="28"/>
        <v>□</v>
      </c>
      <c r="J44" s="48" t="str">
        <f t="shared" si="28"/>
        <v>□</v>
      </c>
      <c r="K44" s="48" t="str">
        <f t="shared" si="28"/>
        <v>□</v>
      </c>
      <c r="L44" s="48" t="str">
        <f t="shared" si="28"/>
        <v>□</v>
      </c>
      <c r="M44" s="48" t="str">
        <f t="shared" si="28"/>
        <v>□</v>
      </c>
      <c r="N44" s="48" t="str">
        <f t="shared" si="28"/>
        <v>□</v>
      </c>
      <c r="O44" s="48" t="str">
        <f t="shared" si="28"/>
        <v>□</v>
      </c>
    </row>
    <row r="45" spans="1:15" x14ac:dyDescent="0.4">
      <c r="A45" s="212"/>
      <c r="B45" s="8" t="s">
        <v>378</v>
      </c>
      <c r="C45" s="10" t="s">
        <v>219</v>
      </c>
      <c r="D45" s="8" t="str">
        <f>IF(D42=-1,"☑","□")</f>
        <v>□</v>
      </c>
      <c r="E45" s="48" t="str">
        <f t="shared" ref="E45:O45" si="29">IF(E42=-1,"☑","□")</f>
        <v>□</v>
      </c>
      <c r="F45" s="48" t="str">
        <f t="shared" si="29"/>
        <v>□</v>
      </c>
      <c r="G45" s="48" t="str">
        <f t="shared" si="29"/>
        <v>□</v>
      </c>
      <c r="H45" s="48" t="str">
        <f t="shared" si="29"/>
        <v>□</v>
      </c>
      <c r="I45" s="48" t="str">
        <f t="shared" si="29"/>
        <v>□</v>
      </c>
      <c r="J45" s="48" t="str">
        <f t="shared" si="29"/>
        <v>□</v>
      </c>
      <c r="K45" s="48" t="str">
        <f t="shared" si="29"/>
        <v>□</v>
      </c>
      <c r="L45" s="48" t="str">
        <f t="shared" si="29"/>
        <v>□</v>
      </c>
      <c r="M45" s="48" t="str">
        <f t="shared" si="29"/>
        <v>□</v>
      </c>
      <c r="N45" s="48" t="str">
        <f t="shared" si="29"/>
        <v>□</v>
      </c>
      <c r="O45" s="48" t="str">
        <f t="shared" si="29"/>
        <v>□</v>
      </c>
    </row>
    <row r="46" spans="1:15" x14ac:dyDescent="0.4">
      <c r="A46" s="212"/>
      <c r="B46" s="55">
        <v>11</v>
      </c>
      <c r="C46" s="56" t="s">
        <v>65</v>
      </c>
      <c r="D46" s="55">
        <f>IF('TS59（入力）'!D16="","",2-'TS59（入力）'!D16)</f>
        <v>1</v>
      </c>
      <c r="E46" s="55">
        <f>IF('TS59（入力）'!E16="","",2-'TS59（入力）'!E16)</f>
        <v>1</v>
      </c>
      <c r="F46" s="55">
        <f>IF('TS59（入力）'!F16="","",2-'TS59（入力）'!F16)</f>
        <v>1</v>
      </c>
      <c r="G46" s="55" t="str">
        <f>IF('TS59（入力）'!G16="","",2-'TS59（入力）'!G16)</f>
        <v/>
      </c>
      <c r="H46" s="55" t="str">
        <f>IF('TS59（入力）'!H16="","",2-'TS59（入力）'!H16)</f>
        <v/>
      </c>
      <c r="I46" s="55" t="str">
        <f>IF('TS59（入力）'!I16="","",2-'TS59（入力）'!I16)</f>
        <v/>
      </c>
      <c r="J46" s="55" t="str">
        <f>IF('TS59（入力）'!J16="","",2-'TS59（入力）'!J16)</f>
        <v/>
      </c>
      <c r="K46" s="55" t="str">
        <f>IF('TS59（入力）'!K16="","",2-'TS59（入力）'!K16)</f>
        <v/>
      </c>
      <c r="L46" s="55" t="str">
        <f>IF('TS59（入力）'!L16="","",2-'TS59（入力）'!L16)</f>
        <v/>
      </c>
      <c r="M46" s="55" t="str">
        <f>IF('TS59（入力）'!M16="","",2-'TS59（入力）'!M16)</f>
        <v/>
      </c>
      <c r="N46" s="55" t="str">
        <f>IF('TS59（入力）'!N16="","",2-'TS59（入力）'!N16)</f>
        <v/>
      </c>
      <c r="O46" s="55" t="str">
        <f>IF('TS59（入力）'!O16="","",2-'TS59（入力）'!O16)</f>
        <v/>
      </c>
    </row>
    <row r="47" spans="1:15" x14ac:dyDescent="0.4">
      <c r="A47" s="212"/>
      <c r="B47" s="8" t="s">
        <v>378</v>
      </c>
      <c r="C47" s="10" t="s">
        <v>220</v>
      </c>
      <c r="D47" s="8" t="str">
        <f>IF(D46=1,"☑","□")</f>
        <v>☑</v>
      </c>
      <c r="E47" s="48" t="str">
        <f t="shared" ref="E47:O47" si="30">IF(E46=1,"☑","□")</f>
        <v>☑</v>
      </c>
      <c r="F47" s="48" t="str">
        <f t="shared" si="30"/>
        <v>☑</v>
      </c>
      <c r="G47" s="48" t="str">
        <f t="shared" si="30"/>
        <v>□</v>
      </c>
      <c r="H47" s="48" t="str">
        <f t="shared" si="30"/>
        <v>□</v>
      </c>
      <c r="I47" s="48" t="str">
        <f t="shared" si="30"/>
        <v>□</v>
      </c>
      <c r="J47" s="48" t="str">
        <f t="shared" si="30"/>
        <v>□</v>
      </c>
      <c r="K47" s="48" t="str">
        <f t="shared" si="30"/>
        <v>□</v>
      </c>
      <c r="L47" s="48" t="str">
        <f t="shared" si="30"/>
        <v>□</v>
      </c>
      <c r="M47" s="48" t="str">
        <f t="shared" si="30"/>
        <v>□</v>
      </c>
      <c r="N47" s="48" t="str">
        <f t="shared" si="30"/>
        <v>□</v>
      </c>
      <c r="O47" s="48" t="str">
        <f t="shared" si="30"/>
        <v>□</v>
      </c>
    </row>
    <row r="48" spans="1:15" x14ac:dyDescent="0.4">
      <c r="A48" s="212"/>
      <c r="B48" s="8" t="s">
        <v>378</v>
      </c>
      <c r="C48" s="10" t="s">
        <v>221</v>
      </c>
      <c r="D48" s="8" t="str">
        <f>IF(D46="","□",IF(D46=0,"☑","□"))</f>
        <v>□</v>
      </c>
      <c r="E48" s="48" t="str">
        <f t="shared" ref="E48:O48" si="31">IF(E46="","□",IF(E46=0,"☑","□"))</f>
        <v>□</v>
      </c>
      <c r="F48" s="48" t="str">
        <f t="shared" si="31"/>
        <v>□</v>
      </c>
      <c r="G48" s="48" t="str">
        <f t="shared" si="31"/>
        <v>□</v>
      </c>
      <c r="H48" s="48" t="str">
        <f t="shared" si="31"/>
        <v>□</v>
      </c>
      <c r="I48" s="48" t="str">
        <f t="shared" si="31"/>
        <v>□</v>
      </c>
      <c r="J48" s="48" t="str">
        <f t="shared" si="31"/>
        <v>□</v>
      </c>
      <c r="K48" s="48" t="str">
        <f t="shared" si="31"/>
        <v>□</v>
      </c>
      <c r="L48" s="48" t="str">
        <f t="shared" si="31"/>
        <v>□</v>
      </c>
      <c r="M48" s="48" t="str">
        <f t="shared" si="31"/>
        <v>□</v>
      </c>
      <c r="N48" s="48" t="str">
        <f t="shared" si="31"/>
        <v>□</v>
      </c>
      <c r="O48" s="48" t="str">
        <f t="shared" si="31"/>
        <v>□</v>
      </c>
    </row>
    <row r="49" spans="1:15" x14ac:dyDescent="0.4">
      <c r="A49" s="212"/>
      <c r="B49" s="8" t="s">
        <v>378</v>
      </c>
      <c r="C49" s="10" t="s">
        <v>222</v>
      </c>
      <c r="D49" s="8" t="str">
        <f>IF(D46=-1,"☑","□")</f>
        <v>□</v>
      </c>
      <c r="E49" s="48" t="str">
        <f t="shared" ref="E49:O49" si="32">IF(E46=-1,"☑","□")</f>
        <v>□</v>
      </c>
      <c r="F49" s="48" t="str">
        <f t="shared" si="32"/>
        <v>□</v>
      </c>
      <c r="G49" s="48" t="str">
        <f t="shared" si="32"/>
        <v>□</v>
      </c>
      <c r="H49" s="48" t="str">
        <f t="shared" si="32"/>
        <v>□</v>
      </c>
      <c r="I49" s="48" t="str">
        <f t="shared" si="32"/>
        <v>□</v>
      </c>
      <c r="J49" s="48" t="str">
        <f t="shared" si="32"/>
        <v>□</v>
      </c>
      <c r="K49" s="48" t="str">
        <f t="shared" si="32"/>
        <v>□</v>
      </c>
      <c r="L49" s="48" t="str">
        <f t="shared" si="32"/>
        <v>□</v>
      </c>
      <c r="M49" s="48" t="str">
        <f t="shared" si="32"/>
        <v>□</v>
      </c>
      <c r="N49" s="48" t="str">
        <f t="shared" si="32"/>
        <v>□</v>
      </c>
      <c r="O49" s="48" t="str">
        <f t="shared" si="32"/>
        <v>□</v>
      </c>
    </row>
    <row r="50" spans="1:15" x14ac:dyDescent="0.4">
      <c r="A50" s="212"/>
      <c r="B50" s="55">
        <v>12</v>
      </c>
      <c r="C50" s="56" t="s">
        <v>66</v>
      </c>
      <c r="D50" s="55">
        <f>IF('TS59（入力）'!D17="","",2-'TS59（入力）'!D17)</f>
        <v>0</v>
      </c>
      <c r="E50" s="55">
        <f>IF('TS59（入力）'!E17="","",2-'TS59（入力）'!E17)</f>
        <v>0</v>
      </c>
      <c r="F50" s="55">
        <f>IF('TS59（入力）'!F17="","",2-'TS59（入力）'!F17)</f>
        <v>0</v>
      </c>
      <c r="G50" s="55" t="str">
        <f>IF('TS59（入力）'!G17="","",2-'TS59（入力）'!G17)</f>
        <v/>
      </c>
      <c r="H50" s="55" t="str">
        <f>IF('TS59（入力）'!H17="","",2-'TS59（入力）'!H17)</f>
        <v/>
      </c>
      <c r="I50" s="55" t="str">
        <f>IF('TS59（入力）'!I17="","",2-'TS59（入力）'!I17)</f>
        <v/>
      </c>
      <c r="J50" s="55" t="str">
        <f>IF('TS59（入力）'!J17="","",2-'TS59（入力）'!J17)</f>
        <v/>
      </c>
      <c r="K50" s="55" t="str">
        <f>IF('TS59（入力）'!K17="","",2-'TS59（入力）'!K17)</f>
        <v/>
      </c>
      <c r="L50" s="55" t="str">
        <f>IF('TS59（入力）'!L17="","",2-'TS59（入力）'!L17)</f>
        <v/>
      </c>
      <c r="M50" s="55" t="str">
        <f>IF('TS59（入力）'!M17="","",2-'TS59（入力）'!M17)</f>
        <v/>
      </c>
      <c r="N50" s="55" t="str">
        <f>IF('TS59（入力）'!N17="","",2-'TS59（入力）'!N17)</f>
        <v/>
      </c>
      <c r="O50" s="55" t="str">
        <f>IF('TS59（入力）'!O17="","",2-'TS59（入力）'!O17)</f>
        <v/>
      </c>
    </row>
    <row r="51" spans="1:15" x14ac:dyDescent="0.4">
      <c r="A51" s="212"/>
      <c r="B51" s="8" t="s">
        <v>378</v>
      </c>
      <c r="C51" s="10" t="s">
        <v>223</v>
      </c>
      <c r="D51" s="8" t="str">
        <f>IF(D50=1,"☑","□")</f>
        <v>□</v>
      </c>
      <c r="E51" s="48" t="str">
        <f t="shared" ref="E51:O51" si="33">IF(E50=1,"☑","□")</f>
        <v>□</v>
      </c>
      <c r="F51" s="48" t="str">
        <f t="shared" si="33"/>
        <v>□</v>
      </c>
      <c r="G51" s="48" t="str">
        <f t="shared" si="33"/>
        <v>□</v>
      </c>
      <c r="H51" s="48" t="str">
        <f t="shared" si="33"/>
        <v>□</v>
      </c>
      <c r="I51" s="48" t="str">
        <f t="shared" si="33"/>
        <v>□</v>
      </c>
      <c r="J51" s="48" t="str">
        <f t="shared" si="33"/>
        <v>□</v>
      </c>
      <c r="K51" s="48" t="str">
        <f t="shared" si="33"/>
        <v>□</v>
      </c>
      <c r="L51" s="48" t="str">
        <f t="shared" si="33"/>
        <v>□</v>
      </c>
      <c r="M51" s="48" t="str">
        <f t="shared" si="33"/>
        <v>□</v>
      </c>
      <c r="N51" s="48" t="str">
        <f t="shared" si="33"/>
        <v>□</v>
      </c>
      <c r="O51" s="48" t="str">
        <f t="shared" si="33"/>
        <v>□</v>
      </c>
    </row>
    <row r="52" spans="1:15" x14ac:dyDescent="0.4">
      <c r="A52" s="212"/>
      <c r="B52" s="8" t="s">
        <v>378</v>
      </c>
      <c r="C52" s="10" t="s">
        <v>224</v>
      </c>
      <c r="D52" s="8" t="str">
        <f>IF(D50="","□",IF(D50=0,"☑","□"))</f>
        <v>☑</v>
      </c>
      <c r="E52" s="48" t="str">
        <f t="shared" ref="E52:O52" si="34">IF(E50="","□",IF(E50=0,"☑","□"))</f>
        <v>☑</v>
      </c>
      <c r="F52" s="48" t="str">
        <f t="shared" si="34"/>
        <v>☑</v>
      </c>
      <c r="G52" s="48" t="str">
        <f t="shared" si="34"/>
        <v>□</v>
      </c>
      <c r="H52" s="48" t="str">
        <f t="shared" si="34"/>
        <v>□</v>
      </c>
      <c r="I52" s="48" t="str">
        <f t="shared" si="34"/>
        <v>□</v>
      </c>
      <c r="J52" s="48" t="str">
        <f t="shared" si="34"/>
        <v>□</v>
      </c>
      <c r="K52" s="48" t="str">
        <f t="shared" si="34"/>
        <v>□</v>
      </c>
      <c r="L52" s="48" t="str">
        <f t="shared" si="34"/>
        <v>□</v>
      </c>
      <c r="M52" s="48" t="str">
        <f t="shared" si="34"/>
        <v>□</v>
      </c>
      <c r="N52" s="48" t="str">
        <f t="shared" si="34"/>
        <v>□</v>
      </c>
      <c r="O52" s="48" t="str">
        <f t="shared" si="34"/>
        <v>□</v>
      </c>
    </row>
    <row r="53" spans="1:15" x14ac:dyDescent="0.4">
      <c r="A53" s="212"/>
      <c r="B53" s="8" t="s">
        <v>378</v>
      </c>
      <c r="C53" s="10" t="s">
        <v>225</v>
      </c>
      <c r="D53" s="8" t="str">
        <f>IF(D50=-1,"☑","□")</f>
        <v>□</v>
      </c>
      <c r="E53" s="48" t="str">
        <f t="shared" ref="E53:O53" si="35">IF(E50=-1,"☑","□")</f>
        <v>□</v>
      </c>
      <c r="F53" s="48" t="str">
        <f t="shared" si="35"/>
        <v>□</v>
      </c>
      <c r="G53" s="48" t="str">
        <f t="shared" si="35"/>
        <v>□</v>
      </c>
      <c r="H53" s="48" t="str">
        <f t="shared" si="35"/>
        <v>□</v>
      </c>
      <c r="I53" s="48" t="str">
        <f t="shared" si="35"/>
        <v>□</v>
      </c>
      <c r="J53" s="48" t="str">
        <f t="shared" si="35"/>
        <v>□</v>
      </c>
      <c r="K53" s="48" t="str">
        <f t="shared" si="35"/>
        <v>□</v>
      </c>
      <c r="L53" s="48" t="str">
        <f t="shared" si="35"/>
        <v>□</v>
      </c>
      <c r="M53" s="48" t="str">
        <f t="shared" si="35"/>
        <v>□</v>
      </c>
      <c r="N53" s="48" t="str">
        <f t="shared" si="35"/>
        <v>□</v>
      </c>
      <c r="O53" s="48" t="str">
        <f t="shared" si="35"/>
        <v>□</v>
      </c>
    </row>
    <row r="54" spans="1:15" s="46" customFormat="1" x14ac:dyDescent="0.4">
      <c r="A54" s="213" t="s">
        <v>383</v>
      </c>
      <c r="B54" s="44">
        <v>13</v>
      </c>
      <c r="C54" s="45" t="s">
        <v>67</v>
      </c>
      <c r="D54" s="44">
        <f>IF('TS59（入力）'!D18="","",IF('TS59（入力）'!D18=4,"-",2-'TS59（入力）'!D18))</f>
        <v>-1</v>
      </c>
      <c r="E54" s="44">
        <f>IF('TS59（入力）'!E18="","",IF('TS59（入力）'!E18=4,"-",2-'TS59（入力）'!E18))</f>
        <v>-1</v>
      </c>
      <c r="F54" s="44">
        <f>IF('TS59（入力）'!F18="","",IF('TS59（入力）'!F18=4,"-",2-'TS59（入力）'!F18))</f>
        <v>-1</v>
      </c>
      <c r="G54" s="44" t="str">
        <f>IF('TS59（入力）'!G18="","",IF('TS59（入力）'!G18=4,"-",2-'TS59（入力）'!G18))</f>
        <v/>
      </c>
      <c r="H54" s="44" t="str">
        <f>IF('TS59（入力）'!H18="","",IF('TS59（入力）'!H18=4,"-",2-'TS59（入力）'!H18))</f>
        <v/>
      </c>
      <c r="I54" s="44" t="str">
        <f>IF('TS59（入力）'!I18="","",IF('TS59（入力）'!I18=4,"-",2-'TS59（入力）'!I18))</f>
        <v/>
      </c>
      <c r="J54" s="44" t="str">
        <f>IF('TS59（入力）'!J18="","",IF('TS59（入力）'!J18=4,"-",2-'TS59（入力）'!J18))</f>
        <v/>
      </c>
      <c r="K54" s="44" t="str">
        <f>IF('TS59（入力）'!K18="","",IF('TS59（入力）'!K18=4,"-",2-'TS59（入力）'!K18))</f>
        <v/>
      </c>
      <c r="L54" s="44" t="str">
        <f>IF('TS59（入力）'!L18="","",IF('TS59（入力）'!L18=4,"-",2-'TS59（入力）'!L18))</f>
        <v/>
      </c>
      <c r="M54" s="44" t="str">
        <f>IF('TS59（入力）'!M18="","",IF('TS59（入力）'!M18=4,"-",2-'TS59（入力）'!M18))</f>
        <v/>
      </c>
      <c r="N54" s="44" t="str">
        <f>IF('TS59（入力）'!N18="","",IF('TS59（入力）'!N18=4,"-",2-'TS59（入力）'!N18))</f>
        <v/>
      </c>
      <c r="O54" s="44" t="str">
        <f>IF('TS59（入力）'!O18="","",IF('TS59（入力）'!O18=4,"-",2-'TS59（入力）'!O18))</f>
        <v/>
      </c>
    </row>
    <row r="55" spans="1:15" s="59" customFormat="1" x14ac:dyDescent="0.4">
      <c r="A55" s="214"/>
      <c r="B55" s="57" t="s">
        <v>378</v>
      </c>
      <c r="C55" s="58" t="s">
        <v>226</v>
      </c>
      <c r="D55" s="57" t="str">
        <f>IF(D54=1,"☑","□")</f>
        <v>□</v>
      </c>
      <c r="E55" s="57" t="str">
        <f t="shared" ref="E55:O55" si="36">IF(E54=1,"☑","□")</f>
        <v>□</v>
      </c>
      <c r="F55" s="57" t="str">
        <f t="shared" si="36"/>
        <v>□</v>
      </c>
      <c r="G55" s="57" t="str">
        <f t="shared" si="36"/>
        <v>□</v>
      </c>
      <c r="H55" s="57" t="str">
        <f t="shared" si="36"/>
        <v>□</v>
      </c>
      <c r="I55" s="57" t="str">
        <f t="shared" si="36"/>
        <v>□</v>
      </c>
      <c r="J55" s="57" t="str">
        <f t="shared" si="36"/>
        <v>□</v>
      </c>
      <c r="K55" s="57" t="str">
        <f t="shared" si="36"/>
        <v>□</v>
      </c>
      <c r="L55" s="57" t="str">
        <f t="shared" si="36"/>
        <v>□</v>
      </c>
      <c r="M55" s="57" t="str">
        <f t="shared" si="36"/>
        <v>□</v>
      </c>
      <c r="N55" s="57" t="str">
        <f t="shared" si="36"/>
        <v>□</v>
      </c>
      <c r="O55" s="57" t="str">
        <f t="shared" si="36"/>
        <v>□</v>
      </c>
    </row>
    <row r="56" spans="1:15" s="59" customFormat="1" x14ac:dyDescent="0.4">
      <c r="A56" s="214"/>
      <c r="B56" s="57" t="s">
        <v>378</v>
      </c>
      <c r="C56" s="58" t="s">
        <v>227</v>
      </c>
      <c r="D56" s="57" t="str">
        <f>IF(D54="","□",IF(D54=0,"☑","□"))</f>
        <v>□</v>
      </c>
      <c r="E56" s="57" t="str">
        <f t="shared" ref="E56:O56" si="37">IF(E54="","□",IF(E54=0,"☑","□"))</f>
        <v>□</v>
      </c>
      <c r="F56" s="57" t="str">
        <f t="shared" si="37"/>
        <v>□</v>
      </c>
      <c r="G56" s="57" t="str">
        <f t="shared" si="37"/>
        <v>□</v>
      </c>
      <c r="H56" s="57" t="str">
        <f t="shared" si="37"/>
        <v>□</v>
      </c>
      <c r="I56" s="57" t="str">
        <f t="shared" si="37"/>
        <v>□</v>
      </c>
      <c r="J56" s="57" t="str">
        <f t="shared" si="37"/>
        <v>□</v>
      </c>
      <c r="K56" s="57" t="str">
        <f t="shared" si="37"/>
        <v>□</v>
      </c>
      <c r="L56" s="57" t="str">
        <f t="shared" si="37"/>
        <v>□</v>
      </c>
      <c r="M56" s="57" t="str">
        <f t="shared" si="37"/>
        <v>□</v>
      </c>
      <c r="N56" s="57" t="str">
        <f t="shared" si="37"/>
        <v>□</v>
      </c>
      <c r="O56" s="57" t="str">
        <f t="shared" si="37"/>
        <v>□</v>
      </c>
    </row>
    <row r="57" spans="1:15" s="59" customFormat="1" x14ac:dyDescent="0.4">
      <c r="A57" s="214"/>
      <c r="B57" s="57" t="s">
        <v>378</v>
      </c>
      <c r="C57" s="58" t="s">
        <v>228</v>
      </c>
      <c r="D57" s="57" t="str">
        <f>IF(D54=-1,"☑","□")</f>
        <v>☑</v>
      </c>
      <c r="E57" s="57" t="str">
        <f t="shared" ref="E57:O57" si="38">IF(E54=-1,"☑","□")</f>
        <v>☑</v>
      </c>
      <c r="F57" s="57" t="str">
        <f t="shared" si="38"/>
        <v>☑</v>
      </c>
      <c r="G57" s="57" t="str">
        <f t="shared" si="38"/>
        <v>□</v>
      </c>
      <c r="H57" s="57" t="str">
        <f t="shared" si="38"/>
        <v>□</v>
      </c>
      <c r="I57" s="57" t="str">
        <f t="shared" si="38"/>
        <v>□</v>
      </c>
      <c r="J57" s="57" t="str">
        <f t="shared" si="38"/>
        <v>□</v>
      </c>
      <c r="K57" s="57" t="str">
        <f t="shared" si="38"/>
        <v>□</v>
      </c>
      <c r="L57" s="57" t="str">
        <f t="shared" si="38"/>
        <v>□</v>
      </c>
      <c r="M57" s="57" t="str">
        <f t="shared" si="38"/>
        <v>□</v>
      </c>
      <c r="N57" s="57" t="str">
        <f t="shared" si="38"/>
        <v>□</v>
      </c>
      <c r="O57" s="57" t="str">
        <f t="shared" si="38"/>
        <v>□</v>
      </c>
    </row>
    <row r="58" spans="1:15" s="59" customFormat="1" x14ac:dyDescent="0.4">
      <c r="A58" s="214"/>
      <c r="B58" s="57" t="s">
        <v>378</v>
      </c>
      <c r="C58" s="58" t="s">
        <v>379</v>
      </c>
      <c r="D58" s="57" t="str">
        <f>IF(D54="-","☑","□")</f>
        <v>□</v>
      </c>
      <c r="E58" s="57" t="str">
        <f t="shared" ref="E58:O58" si="39">IF(E54="-","☑","□")</f>
        <v>□</v>
      </c>
      <c r="F58" s="57" t="str">
        <f t="shared" si="39"/>
        <v>□</v>
      </c>
      <c r="G58" s="57" t="str">
        <f t="shared" si="39"/>
        <v>□</v>
      </c>
      <c r="H58" s="57" t="str">
        <f t="shared" si="39"/>
        <v>□</v>
      </c>
      <c r="I58" s="57" t="str">
        <f t="shared" si="39"/>
        <v>□</v>
      </c>
      <c r="J58" s="57" t="str">
        <f t="shared" si="39"/>
        <v>□</v>
      </c>
      <c r="K58" s="57" t="str">
        <f t="shared" si="39"/>
        <v>□</v>
      </c>
      <c r="L58" s="57" t="str">
        <f t="shared" si="39"/>
        <v>□</v>
      </c>
      <c r="M58" s="57" t="str">
        <f t="shared" si="39"/>
        <v>□</v>
      </c>
      <c r="N58" s="57" t="str">
        <f t="shared" si="39"/>
        <v>□</v>
      </c>
      <c r="O58" s="57" t="str">
        <f t="shared" si="39"/>
        <v>□</v>
      </c>
    </row>
    <row r="59" spans="1:15" s="46" customFormat="1" x14ac:dyDescent="0.4">
      <c r="A59" s="214"/>
      <c r="B59" s="44">
        <v>14</v>
      </c>
      <c r="C59" s="45" t="s">
        <v>68</v>
      </c>
      <c r="D59" s="44">
        <f>IF('TS59（入力）'!D19="","",IF('TS59（入力）'!D19=4,"-",2-'TS59（入力）'!D19))</f>
        <v>-1</v>
      </c>
      <c r="E59" s="44">
        <f>IF('TS59（入力）'!E19="","",IF('TS59（入力）'!E19=4,"-",2-'TS59（入力）'!E19))</f>
        <v>-1</v>
      </c>
      <c r="F59" s="44">
        <f>IF('TS59（入力）'!F19="","",IF('TS59（入力）'!F19=4,"-",2-'TS59（入力）'!F19))</f>
        <v>-1</v>
      </c>
      <c r="G59" s="44" t="str">
        <f>IF('TS59（入力）'!G19="","",IF('TS59（入力）'!G19=4,"-",2-'TS59（入力）'!G19))</f>
        <v/>
      </c>
      <c r="H59" s="44" t="str">
        <f>IF('TS59（入力）'!H19="","",IF('TS59（入力）'!H19=4,"-",2-'TS59（入力）'!H19))</f>
        <v/>
      </c>
      <c r="I59" s="44" t="str">
        <f>IF('TS59（入力）'!I19="","",IF('TS59（入力）'!I19=4,"-",2-'TS59（入力）'!I19))</f>
        <v/>
      </c>
      <c r="J59" s="44" t="str">
        <f>IF('TS59（入力）'!J19="","",IF('TS59（入力）'!J19=4,"-",2-'TS59（入力）'!J19))</f>
        <v/>
      </c>
      <c r="K59" s="44" t="str">
        <f>IF('TS59（入力）'!K19="","",IF('TS59（入力）'!K19=4,"-",2-'TS59（入力）'!K19))</f>
        <v/>
      </c>
      <c r="L59" s="44" t="str">
        <f>IF('TS59（入力）'!L19="","",IF('TS59（入力）'!L19=4,"-",2-'TS59（入力）'!L19))</f>
        <v/>
      </c>
      <c r="M59" s="44" t="str">
        <f>IF('TS59（入力）'!M19="","",IF('TS59（入力）'!M19=4,"-",2-'TS59（入力）'!M19))</f>
        <v/>
      </c>
      <c r="N59" s="44" t="str">
        <f>IF('TS59（入力）'!N19="","",IF('TS59（入力）'!N19=4,"-",2-'TS59（入力）'!N19))</f>
        <v/>
      </c>
      <c r="O59" s="44" t="str">
        <f>IF('TS59（入力）'!O19="","",IF('TS59（入力）'!O19=4,"-",2-'TS59（入力）'!O19))</f>
        <v/>
      </c>
    </row>
    <row r="60" spans="1:15" s="59" customFormat="1" x14ac:dyDescent="0.4">
      <c r="A60" s="214"/>
      <c r="B60" s="57" t="s">
        <v>378</v>
      </c>
      <c r="C60" s="58" t="s">
        <v>229</v>
      </c>
      <c r="D60" s="57" t="str">
        <f>IF(D59=1,"☑","□")</f>
        <v>□</v>
      </c>
      <c r="E60" s="57" t="str">
        <f t="shared" ref="E60:O60" si="40">IF(E59=1,"☑","□")</f>
        <v>□</v>
      </c>
      <c r="F60" s="57" t="str">
        <f t="shared" si="40"/>
        <v>□</v>
      </c>
      <c r="G60" s="57" t="str">
        <f t="shared" si="40"/>
        <v>□</v>
      </c>
      <c r="H60" s="57" t="str">
        <f t="shared" si="40"/>
        <v>□</v>
      </c>
      <c r="I60" s="57" t="str">
        <f t="shared" si="40"/>
        <v>□</v>
      </c>
      <c r="J60" s="57" t="str">
        <f t="shared" si="40"/>
        <v>□</v>
      </c>
      <c r="K60" s="57" t="str">
        <f t="shared" si="40"/>
        <v>□</v>
      </c>
      <c r="L60" s="57" t="str">
        <f t="shared" si="40"/>
        <v>□</v>
      </c>
      <c r="M60" s="57" t="str">
        <f t="shared" si="40"/>
        <v>□</v>
      </c>
      <c r="N60" s="57" t="str">
        <f t="shared" si="40"/>
        <v>□</v>
      </c>
      <c r="O60" s="57" t="str">
        <f t="shared" si="40"/>
        <v>□</v>
      </c>
    </row>
    <row r="61" spans="1:15" s="59" customFormat="1" x14ac:dyDescent="0.4">
      <c r="A61" s="214"/>
      <c r="B61" s="57" t="s">
        <v>378</v>
      </c>
      <c r="C61" s="58" t="s">
        <v>230</v>
      </c>
      <c r="D61" s="57" t="str">
        <f>IF(D59="","□",IF(D59=0,"☑","□"))</f>
        <v>□</v>
      </c>
      <c r="E61" s="57" t="str">
        <f t="shared" ref="E61:O61" si="41">IF(E59="","□",IF(E59=0,"☑","□"))</f>
        <v>□</v>
      </c>
      <c r="F61" s="57" t="str">
        <f t="shared" si="41"/>
        <v>□</v>
      </c>
      <c r="G61" s="57" t="str">
        <f t="shared" si="41"/>
        <v>□</v>
      </c>
      <c r="H61" s="57" t="str">
        <f t="shared" si="41"/>
        <v>□</v>
      </c>
      <c r="I61" s="57" t="str">
        <f t="shared" si="41"/>
        <v>□</v>
      </c>
      <c r="J61" s="57" t="str">
        <f t="shared" si="41"/>
        <v>□</v>
      </c>
      <c r="K61" s="57" t="str">
        <f t="shared" si="41"/>
        <v>□</v>
      </c>
      <c r="L61" s="57" t="str">
        <f t="shared" si="41"/>
        <v>□</v>
      </c>
      <c r="M61" s="57" t="str">
        <f t="shared" si="41"/>
        <v>□</v>
      </c>
      <c r="N61" s="57" t="str">
        <f t="shared" si="41"/>
        <v>□</v>
      </c>
      <c r="O61" s="57" t="str">
        <f t="shared" si="41"/>
        <v>□</v>
      </c>
    </row>
    <row r="62" spans="1:15" s="59" customFormat="1" x14ac:dyDescent="0.4">
      <c r="A62" s="214"/>
      <c r="B62" s="57" t="s">
        <v>378</v>
      </c>
      <c r="C62" s="58" t="s">
        <v>231</v>
      </c>
      <c r="D62" s="57" t="str">
        <f>IF(D59=-1,"☑","□")</f>
        <v>☑</v>
      </c>
      <c r="E62" s="57" t="str">
        <f t="shared" ref="E62:O62" si="42">IF(E59=-1,"☑","□")</f>
        <v>☑</v>
      </c>
      <c r="F62" s="57" t="str">
        <f t="shared" si="42"/>
        <v>☑</v>
      </c>
      <c r="G62" s="57" t="str">
        <f t="shared" si="42"/>
        <v>□</v>
      </c>
      <c r="H62" s="57" t="str">
        <f t="shared" si="42"/>
        <v>□</v>
      </c>
      <c r="I62" s="57" t="str">
        <f t="shared" si="42"/>
        <v>□</v>
      </c>
      <c r="J62" s="57" t="str">
        <f t="shared" si="42"/>
        <v>□</v>
      </c>
      <c r="K62" s="57" t="str">
        <f t="shared" si="42"/>
        <v>□</v>
      </c>
      <c r="L62" s="57" t="str">
        <f t="shared" si="42"/>
        <v>□</v>
      </c>
      <c r="M62" s="57" t="str">
        <f t="shared" si="42"/>
        <v>□</v>
      </c>
      <c r="N62" s="57" t="str">
        <f t="shared" si="42"/>
        <v>□</v>
      </c>
      <c r="O62" s="57" t="str">
        <f t="shared" si="42"/>
        <v>□</v>
      </c>
    </row>
    <row r="63" spans="1:15" s="59" customFormat="1" x14ac:dyDescent="0.4">
      <c r="A63" s="214"/>
      <c r="B63" s="57" t="s">
        <v>378</v>
      </c>
      <c r="C63" s="58" t="s">
        <v>379</v>
      </c>
      <c r="D63" s="57" t="str">
        <f>IF(D59="-","☑","□")</f>
        <v>□</v>
      </c>
      <c r="E63" s="57" t="str">
        <f t="shared" ref="E63:O63" si="43">IF(E59="-","☑","□")</f>
        <v>□</v>
      </c>
      <c r="F63" s="57" t="str">
        <f t="shared" si="43"/>
        <v>□</v>
      </c>
      <c r="G63" s="57" t="str">
        <f t="shared" si="43"/>
        <v>□</v>
      </c>
      <c r="H63" s="57" t="str">
        <f t="shared" si="43"/>
        <v>□</v>
      </c>
      <c r="I63" s="57" t="str">
        <f t="shared" si="43"/>
        <v>□</v>
      </c>
      <c r="J63" s="57" t="str">
        <f t="shared" si="43"/>
        <v>□</v>
      </c>
      <c r="K63" s="57" t="str">
        <f t="shared" si="43"/>
        <v>□</v>
      </c>
      <c r="L63" s="57" t="str">
        <f t="shared" si="43"/>
        <v>□</v>
      </c>
      <c r="M63" s="57" t="str">
        <f t="shared" si="43"/>
        <v>□</v>
      </c>
      <c r="N63" s="57" t="str">
        <f t="shared" si="43"/>
        <v>□</v>
      </c>
      <c r="O63" s="57" t="str">
        <f t="shared" si="43"/>
        <v>□</v>
      </c>
    </row>
    <row r="64" spans="1:15" x14ac:dyDescent="0.4">
      <c r="A64" s="214"/>
      <c r="B64" s="55">
        <v>15</v>
      </c>
      <c r="C64" s="56" t="s">
        <v>69</v>
      </c>
      <c r="D64" s="55">
        <f>IF('TS59（入力）'!D20="","",2-'TS59（入力）'!D20)</f>
        <v>0</v>
      </c>
      <c r="E64" s="55">
        <f>IF('TS59（入力）'!E20="","",2-'TS59（入力）'!E20)</f>
        <v>0</v>
      </c>
      <c r="F64" s="55">
        <f>IF('TS59（入力）'!F20="","",2-'TS59（入力）'!F20)</f>
        <v>0</v>
      </c>
      <c r="G64" s="55" t="str">
        <f>IF('TS59（入力）'!G20="","",2-'TS59（入力）'!G20)</f>
        <v/>
      </c>
      <c r="H64" s="55" t="str">
        <f>IF('TS59（入力）'!H20="","",2-'TS59（入力）'!H20)</f>
        <v/>
      </c>
      <c r="I64" s="55" t="str">
        <f>IF('TS59（入力）'!I20="","",2-'TS59（入力）'!I20)</f>
        <v/>
      </c>
      <c r="J64" s="55" t="str">
        <f>IF('TS59（入力）'!J20="","",2-'TS59（入力）'!J20)</f>
        <v/>
      </c>
      <c r="K64" s="55" t="str">
        <f>IF('TS59（入力）'!K20="","",2-'TS59（入力）'!K20)</f>
        <v/>
      </c>
      <c r="L64" s="55" t="str">
        <f>IF('TS59（入力）'!L20="","",2-'TS59（入力）'!L20)</f>
        <v/>
      </c>
      <c r="M64" s="55" t="str">
        <f>IF('TS59（入力）'!M20="","",2-'TS59（入力）'!M20)</f>
        <v/>
      </c>
      <c r="N64" s="55" t="str">
        <f>IF('TS59（入力）'!N20="","",2-'TS59（入力）'!N20)</f>
        <v/>
      </c>
      <c r="O64" s="55" t="str">
        <f>IF('TS59（入力）'!O20="","",2-'TS59（入力）'!O20)</f>
        <v/>
      </c>
    </row>
    <row r="65" spans="1:15" x14ac:dyDescent="0.4">
      <c r="A65" s="214"/>
      <c r="B65" s="8" t="s">
        <v>378</v>
      </c>
      <c r="C65" s="10" t="s">
        <v>232</v>
      </c>
      <c r="D65" s="8" t="str">
        <f>IF(D64=1,"☑","□")</f>
        <v>□</v>
      </c>
      <c r="E65" s="48" t="str">
        <f t="shared" ref="E65:O65" si="44">IF(E64=1,"☑","□")</f>
        <v>□</v>
      </c>
      <c r="F65" s="48" t="str">
        <f t="shared" si="44"/>
        <v>□</v>
      </c>
      <c r="G65" s="48" t="str">
        <f t="shared" si="44"/>
        <v>□</v>
      </c>
      <c r="H65" s="48" t="str">
        <f t="shared" si="44"/>
        <v>□</v>
      </c>
      <c r="I65" s="48" t="str">
        <f t="shared" si="44"/>
        <v>□</v>
      </c>
      <c r="J65" s="48" t="str">
        <f t="shared" si="44"/>
        <v>□</v>
      </c>
      <c r="K65" s="48" t="str">
        <f t="shared" si="44"/>
        <v>□</v>
      </c>
      <c r="L65" s="48" t="str">
        <f t="shared" si="44"/>
        <v>□</v>
      </c>
      <c r="M65" s="48" t="str">
        <f t="shared" si="44"/>
        <v>□</v>
      </c>
      <c r="N65" s="48" t="str">
        <f t="shared" si="44"/>
        <v>□</v>
      </c>
      <c r="O65" s="48" t="str">
        <f t="shared" si="44"/>
        <v>□</v>
      </c>
    </row>
    <row r="66" spans="1:15" x14ac:dyDescent="0.4">
      <c r="A66" s="214"/>
      <c r="B66" s="8" t="s">
        <v>378</v>
      </c>
      <c r="C66" s="10" t="s">
        <v>233</v>
      </c>
      <c r="D66" s="8" t="str">
        <f>IF(D64="","□",IF(D64=0,"☑","□"))</f>
        <v>☑</v>
      </c>
      <c r="E66" s="48" t="str">
        <f t="shared" ref="E66:O66" si="45">IF(E64="","□",IF(E64=0,"☑","□"))</f>
        <v>☑</v>
      </c>
      <c r="F66" s="48" t="str">
        <f t="shared" si="45"/>
        <v>☑</v>
      </c>
      <c r="G66" s="48" t="str">
        <f t="shared" si="45"/>
        <v>□</v>
      </c>
      <c r="H66" s="48" t="str">
        <f t="shared" si="45"/>
        <v>□</v>
      </c>
      <c r="I66" s="48" t="str">
        <f t="shared" si="45"/>
        <v>□</v>
      </c>
      <c r="J66" s="48" t="str">
        <f t="shared" si="45"/>
        <v>□</v>
      </c>
      <c r="K66" s="48" t="str">
        <f t="shared" si="45"/>
        <v>□</v>
      </c>
      <c r="L66" s="48" t="str">
        <f t="shared" si="45"/>
        <v>□</v>
      </c>
      <c r="M66" s="48" t="str">
        <f t="shared" si="45"/>
        <v>□</v>
      </c>
      <c r="N66" s="48" t="str">
        <f t="shared" si="45"/>
        <v>□</v>
      </c>
      <c r="O66" s="48" t="str">
        <f t="shared" si="45"/>
        <v>□</v>
      </c>
    </row>
    <row r="67" spans="1:15" x14ac:dyDescent="0.4">
      <c r="A67" s="214"/>
      <c r="B67" s="8" t="s">
        <v>378</v>
      </c>
      <c r="C67" s="10" t="s">
        <v>234</v>
      </c>
      <c r="D67" s="8" t="str">
        <f>IF(D64=-1,"☑","□")</f>
        <v>□</v>
      </c>
      <c r="E67" s="48" t="str">
        <f t="shared" ref="E67:O67" si="46">IF(E64=-1,"☑","□")</f>
        <v>□</v>
      </c>
      <c r="F67" s="48" t="str">
        <f t="shared" si="46"/>
        <v>□</v>
      </c>
      <c r="G67" s="48" t="str">
        <f t="shared" si="46"/>
        <v>□</v>
      </c>
      <c r="H67" s="48" t="str">
        <f t="shared" si="46"/>
        <v>□</v>
      </c>
      <c r="I67" s="48" t="str">
        <f t="shared" si="46"/>
        <v>□</v>
      </c>
      <c r="J67" s="48" t="str">
        <f t="shared" si="46"/>
        <v>□</v>
      </c>
      <c r="K67" s="48" t="str">
        <f t="shared" si="46"/>
        <v>□</v>
      </c>
      <c r="L67" s="48" t="str">
        <f t="shared" si="46"/>
        <v>□</v>
      </c>
      <c r="M67" s="48" t="str">
        <f t="shared" si="46"/>
        <v>□</v>
      </c>
      <c r="N67" s="48" t="str">
        <f t="shared" si="46"/>
        <v>□</v>
      </c>
      <c r="O67" s="48" t="str">
        <f t="shared" si="46"/>
        <v>□</v>
      </c>
    </row>
    <row r="68" spans="1:15" x14ac:dyDescent="0.4">
      <c r="A68" s="214"/>
      <c r="B68" s="55">
        <v>16</v>
      </c>
      <c r="C68" s="56" t="s">
        <v>70</v>
      </c>
      <c r="D68" s="55">
        <f>IF('TS59（入力）'!D21="","",2-'TS59（入力）'!D21)</f>
        <v>-1</v>
      </c>
      <c r="E68" s="55">
        <f>IF('TS59（入力）'!E21="","",2-'TS59（入力）'!E21)</f>
        <v>-1</v>
      </c>
      <c r="F68" s="55">
        <f>IF('TS59（入力）'!F21="","",2-'TS59（入力）'!F21)</f>
        <v>-1</v>
      </c>
      <c r="G68" s="55" t="str">
        <f>IF('TS59（入力）'!G21="","",2-'TS59（入力）'!G21)</f>
        <v/>
      </c>
      <c r="H68" s="55" t="str">
        <f>IF('TS59（入力）'!H21="","",2-'TS59（入力）'!H21)</f>
        <v/>
      </c>
      <c r="I68" s="55" t="str">
        <f>IF('TS59（入力）'!I21="","",2-'TS59（入力）'!I21)</f>
        <v/>
      </c>
      <c r="J68" s="55" t="str">
        <f>IF('TS59（入力）'!J21="","",2-'TS59（入力）'!J21)</f>
        <v/>
      </c>
      <c r="K68" s="55" t="str">
        <f>IF('TS59（入力）'!K21="","",2-'TS59（入力）'!K21)</f>
        <v/>
      </c>
      <c r="L68" s="55" t="str">
        <f>IF('TS59（入力）'!L21="","",2-'TS59（入力）'!L21)</f>
        <v/>
      </c>
      <c r="M68" s="55" t="str">
        <f>IF('TS59（入力）'!M21="","",2-'TS59（入力）'!M21)</f>
        <v/>
      </c>
      <c r="N68" s="55" t="str">
        <f>IF('TS59（入力）'!N21="","",2-'TS59（入力）'!N21)</f>
        <v/>
      </c>
      <c r="O68" s="55" t="str">
        <f>IF('TS59（入力）'!O21="","",2-'TS59（入力）'!O21)</f>
        <v/>
      </c>
    </row>
    <row r="69" spans="1:15" x14ac:dyDescent="0.4">
      <c r="A69" s="214"/>
      <c r="B69" s="8" t="s">
        <v>378</v>
      </c>
      <c r="C69" s="10" t="s">
        <v>235</v>
      </c>
      <c r="D69" s="8" t="str">
        <f>IF(D68=1,"☑","□")</f>
        <v>□</v>
      </c>
      <c r="E69" s="48" t="str">
        <f t="shared" ref="E69:O69" si="47">IF(E68=1,"☑","□")</f>
        <v>□</v>
      </c>
      <c r="F69" s="48" t="str">
        <f t="shared" si="47"/>
        <v>□</v>
      </c>
      <c r="G69" s="48" t="str">
        <f t="shared" si="47"/>
        <v>□</v>
      </c>
      <c r="H69" s="48" t="str">
        <f t="shared" si="47"/>
        <v>□</v>
      </c>
      <c r="I69" s="48" t="str">
        <f t="shared" si="47"/>
        <v>□</v>
      </c>
      <c r="J69" s="48" t="str">
        <f t="shared" si="47"/>
        <v>□</v>
      </c>
      <c r="K69" s="48" t="str">
        <f t="shared" si="47"/>
        <v>□</v>
      </c>
      <c r="L69" s="48" t="str">
        <f t="shared" si="47"/>
        <v>□</v>
      </c>
      <c r="M69" s="48" t="str">
        <f t="shared" si="47"/>
        <v>□</v>
      </c>
      <c r="N69" s="48" t="str">
        <f t="shared" si="47"/>
        <v>□</v>
      </c>
      <c r="O69" s="48" t="str">
        <f t="shared" si="47"/>
        <v>□</v>
      </c>
    </row>
    <row r="70" spans="1:15" x14ac:dyDescent="0.4">
      <c r="A70" s="214"/>
      <c r="B70" s="8" t="s">
        <v>378</v>
      </c>
      <c r="C70" s="10" t="s">
        <v>236</v>
      </c>
      <c r="D70" s="8" t="str">
        <f>IF(D68="","□",IF(D68=0,"☑","□"))</f>
        <v>□</v>
      </c>
      <c r="E70" s="48" t="str">
        <f t="shared" ref="E70:O70" si="48">IF(E68="","□",IF(E68=0,"☑","□"))</f>
        <v>□</v>
      </c>
      <c r="F70" s="48" t="str">
        <f t="shared" si="48"/>
        <v>□</v>
      </c>
      <c r="G70" s="48" t="str">
        <f t="shared" si="48"/>
        <v>□</v>
      </c>
      <c r="H70" s="48" t="str">
        <f t="shared" si="48"/>
        <v>□</v>
      </c>
      <c r="I70" s="48" t="str">
        <f t="shared" si="48"/>
        <v>□</v>
      </c>
      <c r="J70" s="48" t="str">
        <f t="shared" si="48"/>
        <v>□</v>
      </c>
      <c r="K70" s="48" t="str">
        <f t="shared" si="48"/>
        <v>□</v>
      </c>
      <c r="L70" s="48" t="str">
        <f t="shared" si="48"/>
        <v>□</v>
      </c>
      <c r="M70" s="48" t="str">
        <f t="shared" si="48"/>
        <v>□</v>
      </c>
      <c r="N70" s="48" t="str">
        <f t="shared" si="48"/>
        <v>□</v>
      </c>
      <c r="O70" s="48" t="str">
        <f t="shared" si="48"/>
        <v>□</v>
      </c>
    </row>
    <row r="71" spans="1:15" x14ac:dyDescent="0.4">
      <c r="A71" s="214"/>
      <c r="B71" s="8" t="s">
        <v>378</v>
      </c>
      <c r="C71" s="10" t="s">
        <v>237</v>
      </c>
      <c r="D71" s="8" t="str">
        <f>IF(D68=-1,"☑","□")</f>
        <v>☑</v>
      </c>
      <c r="E71" s="48" t="str">
        <f t="shared" ref="E71:O71" si="49">IF(E68=-1,"☑","□")</f>
        <v>☑</v>
      </c>
      <c r="F71" s="48" t="str">
        <f t="shared" si="49"/>
        <v>☑</v>
      </c>
      <c r="G71" s="48" t="str">
        <f t="shared" si="49"/>
        <v>□</v>
      </c>
      <c r="H71" s="48" t="str">
        <f t="shared" si="49"/>
        <v>□</v>
      </c>
      <c r="I71" s="48" t="str">
        <f t="shared" si="49"/>
        <v>□</v>
      </c>
      <c r="J71" s="48" t="str">
        <f t="shared" si="49"/>
        <v>□</v>
      </c>
      <c r="K71" s="48" t="str">
        <f t="shared" si="49"/>
        <v>□</v>
      </c>
      <c r="L71" s="48" t="str">
        <f t="shared" si="49"/>
        <v>□</v>
      </c>
      <c r="M71" s="48" t="str">
        <f t="shared" si="49"/>
        <v>□</v>
      </c>
      <c r="N71" s="48" t="str">
        <f t="shared" si="49"/>
        <v>□</v>
      </c>
      <c r="O71" s="48" t="str">
        <f t="shared" si="49"/>
        <v>□</v>
      </c>
    </row>
    <row r="72" spans="1:15" x14ac:dyDescent="0.4">
      <c r="A72" s="214"/>
      <c r="B72" s="55">
        <v>17</v>
      </c>
      <c r="C72" s="56" t="s">
        <v>71</v>
      </c>
      <c r="D72" s="55">
        <f>IF('TS59（入力）'!D22="","",2-'TS59（入力）'!D22)</f>
        <v>-1</v>
      </c>
      <c r="E72" s="55">
        <f>IF('TS59（入力）'!E22="","",2-'TS59（入力）'!E22)</f>
        <v>-1</v>
      </c>
      <c r="F72" s="55">
        <f>IF('TS59（入力）'!F22="","",2-'TS59（入力）'!F22)</f>
        <v>0</v>
      </c>
      <c r="G72" s="55" t="str">
        <f>IF('TS59（入力）'!G22="","",2-'TS59（入力）'!G22)</f>
        <v/>
      </c>
      <c r="H72" s="55" t="str">
        <f>IF('TS59（入力）'!H22="","",2-'TS59（入力）'!H22)</f>
        <v/>
      </c>
      <c r="I72" s="55" t="str">
        <f>IF('TS59（入力）'!I22="","",2-'TS59（入力）'!I22)</f>
        <v/>
      </c>
      <c r="J72" s="55" t="str">
        <f>IF('TS59（入力）'!J22="","",2-'TS59（入力）'!J22)</f>
        <v/>
      </c>
      <c r="K72" s="55" t="str">
        <f>IF('TS59（入力）'!K22="","",2-'TS59（入力）'!K22)</f>
        <v/>
      </c>
      <c r="L72" s="55" t="str">
        <f>IF('TS59（入力）'!L22="","",2-'TS59（入力）'!L22)</f>
        <v/>
      </c>
      <c r="M72" s="55" t="str">
        <f>IF('TS59（入力）'!M22="","",2-'TS59（入力）'!M22)</f>
        <v/>
      </c>
      <c r="N72" s="55" t="str">
        <f>IF('TS59（入力）'!N22="","",2-'TS59（入力）'!N22)</f>
        <v/>
      </c>
      <c r="O72" s="55" t="str">
        <f>IF('TS59（入力）'!O22="","",2-'TS59（入力）'!O22)</f>
        <v/>
      </c>
    </row>
    <row r="73" spans="1:15" x14ac:dyDescent="0.4">
      <c r="A73" s="214"/>
      <c r="B73" s="8" t="s">
        <v>378</v>
      </c>
      <c r="C73" s="10" t="s">
        <v>238</v>
      </c>
      <c r="D73" s="8" t="str">
        <f>IF(D72=1,"☑","□")</f>
        <v>□</v>
      </c>
      <c r="E73" s="48" t="str">
        <f t="shared" ref="E73:O73" si="50">IF(E72=1,"☑","□")</f>
        <v>□</v>
      </c>
      <c r="F73" s="48" t="str">
        <f t="shared" si="50"/>
        <v>□</v>
      </c>
      <c r="G73" s="48" t="str">
        <f t="shared" si="50"/>
        <v>□</v>
      </c>
      <c r="H73" s="48" t="str">
        <f t="shared" si="50"/>
        <v>□</v>
      </c>
      <c r="I73" s="48" t="str">
        <f t="shared" si="50"/>
        <v>□</v>
      </c>
      <c r="J73" s="48" t="str">
        <f t="shared" si="50"/>
        <v>□</v>
      </c>
      <c r="K73" s="48" t="str">
        <f t="shared" si="50"/>
        <v>□</v>
      </c>
      <c r="L73" s="48" t="str">
        <f t="shared" si="50"/>
        <v>□</v>
      </c>
      <c r="M73" s="48" t="str">
        <f t="shared" si="50"/>
        <v>□</v>
      </c>
      <c r="N73" s="48" t="str">
        <f t="shared" si="50"/>
        <v>□</v>
      </c>
      <c r="O73" s="48" t="str">
        <f t="shared" si="50"/>
        <v>□</v>
      </c>
    </row>
    <row r="74" spans="1:15" x14ac:dyDescent="0.4">
      <c r="A74" s="214"/>
      <c r="B74" s="8" t="s">
        <v>378</v>
      </c>
      <c r="C74" s="10" t="s">
        <v>239</v>
      </c>
      <c r="D74" s="8" t="str">
        <f>IF(D72="","□",IF(D72=0,"☑","□"))</f>
        <v>□</v>
      </c>
      <c r="E74" s="48" t="str">
        <f t="shared" ref="E74:O74" si="51">IF(E72="","□",IF(E72=0,"☑","□"))</f>
        <v>□</v>
      </c>
      <c r="F74" s="48" t="str">
        <f t="shared" si="51"/>
        <v>☑</v>
      </c>
      <c r="G74" s="48" t="str">
        <f t="shared" si="51"/>
        <v>□</v>
      </c>
      <c r="H74" s="48" t="str">
        <f t="shared" si="51"/>
        <v>□</v>
      </c>
      <c r="I74" s="48" t="str">
        <f t="shared" si="51"/>
        <v>□</v>
      </c>
      <c r="J74" s="48" t="str">
        <f t="shared" si="51"/>
        <v>□</v>
      </c>
      <c r="K74" s="48" t="str">
        <f t="shared" si="51"/>
        <v>□</v>
      </c>
      <c r="L74" s="48" t="str">
        <f t="shared" si="51"/>
        <v>□</v>
      </c>
      <c r="M74" s="48" t="str">
        <f t="shared" si="51"/>
        <v>□</v>
      </c>
      <c r="N74" s="48" t="str">
        <f t="shared" si="51"/>
        <v>□</v>
      </c>
      <c r="O74" s="48" t="str">
        <f t="shared" si="51"/>
        <v>□</v>
      </c>
    </row>
    <row r="75" spans="1:15" x14ac:dyDescent="0.4">
      <c r="A75" s="214"/>
      <c r="B75" s="8" t="s">
        <v>378</v>
      </c>
      <c r="C75" s="10" t="s">
        <v>240</v>
      </c>
      <c r="D75" s="8" t="str">
        <f>IF(D72=-1,"☑","□")</f>
        <v>☑</v>
      </c>
      <c r="E75" s="48" t="str">
        <f t="shared" ref="E75:O75" si="52">IF(E72=-1,"☑","□")</f>
        <v>☑</v>
      </c>
      <c r="F75" s="48" t="str">
        <f t="shared" si="52"/>
        <v>□</v>
      </c>
      <c r="G75" s="48" t="str">
        <f t="shared" si="52"/>
        <v>□</v>
      </c>
      <c r="H75" s="48" t="str">
        <f t="shared" si="52"/>
        <v>□</v>
      </c>
      <c r="I75" s="48" t="str">
        <f t="shared" si="52"/>
        <v>□</v>
      </c>
      <c r="J75" s="48" t="str">
        <f t="shared" si="52"/>
        <v>□</v>
      </c>
      <c r="K75" s="48" t="str">
        <f t="shared" si="52"/>
        <v>□</v>
      </c>
      <c r="L75" s="48" t="str">
        <f t="shared" si="52"/>
        <v>□</v>
      </c>
      <c r="M75" s="48" t="str">
        <f t="shared" si="52"/>
        <v>□</v>
      </c>
      <c r="N75" s="48" t="str">
        <f t="shared" si="52"/>
        <v>□</v>
      </c>
      <c r="O75" s="48" t="str">
        <f t="shared" si="52"/>
        <v>□</v>
      </c>
    </row>
    <row r="76" spans="1:15" x14ac:dyDescent="0.4">
      <c r="A76" s="214"/>
      <c r="B76" s="55">
        <v>18</v>
      </c>
      <c r="C76" s="56" t="s">
        <v>72</v>
      </c>
      <c r="D76" s="55">
        <f>IF('TS59（入力）'!D23="","",2-'TS59（入力）'!D23)</f>
        <v>-1</v>
      </c>
      <c r="E76" s="55">
        <f>IF('TS59（入力）'!E23="","",2-'TS59（入力）'!E23)</f>
        <v>-1</v>
      </c>
      <c r="F76" s="55">
        <f>IF('TS59（入力）'!F23="","",2-'TS59（入力）'!F23)</f>
        <v>0</v>
      </c>
      <c r="G76" s="55" t="str">
        <f>IF('TS59（入力）'!G23="","",2-'TS59（入力）'!G23)</f>
        <v/>
      </c>
      <c r="H76" s="55" t="str">
        <f>IF('TS59（入力）'!H23="","",2-'TS59（入力）'!H23)</f>
        <v/>
      </c>
      <c r="I76" s="55" t="str">
        <f>IF('TS59（入力）'!I23="","",2-'TS59（入力）'!I23)</f>
        <v/>
      </c>
      <c r="J76" s="55" t="str">
        <f>IF('TS59（入力）'!J23="","",2-'TS59（入力）'!J23)</f>
        <v/>
      </c>
      <c r="K76" s="55" t="str">
        <f>IF('TS59（入力）'!K23="","",2-'TS59（入力）'!K23)</f>
        <v/>
      </c>
      <c r="L76" s="55" t="str">
        <f>IF('TS59（入力）'!L23="","",2-'TS59（入力）'!L23)</f>
        <v/>
      </c>
      <c r="M76" s="55" t="str">
        <f>IF('TS59（入力）'!M23="","",2-'TS59（入力）'!M23)</f>
        <v/>
      </c>
      <c r="N76" s="55" t="str">
        <f>IF('TS59（入力）'!N23="","",2-'TS59（入力）'!N23)</f>
        <v/>
      </c>
      <c r="O76" s="55" t="str">
        <f>IF('TS59（入力）'!O23="","",2-'TS59（入力）'!O23)</f>
        <v/>
      </c>
    </row>
    <row r="77" spans="1:15" x14ac:dyDescent="0.4">
      <c r="A77" s="214"/>
      <c r="B77" s="8" t="s">
        <v>378</v>
      </c>
      <c r="C77" s="10" t="s">
        <v>241</v>
      </c>
      <c r="D77" s="8" t="str">
        <f>IF(D76=1,"☑","□")</f>
        <v>□</v>
      </c>
      <c r="E77" s="48" t="str">
        <f t="shared" ref="E77:O77" si="53">IF(E76=1,"☑","□")</f>
        <v>□</v>
      </c>
      <c r="F77" s="48" t="str">
        <f t="shared" si="53"/>
        <v>□</v>
      </c>
      <c r="G77" s="48" t="str">
        <f t="shared" si="53"/>
        <v>□</v>
      </c>
      <c r="H77" s="48" t="str">
        <f t="shared" si="53"/>
        <v>□</v>
      </c>
      <c r="I77" s="48" t="str">
        <f t="shared" si="53"/>
        <v>□</v>
      </c>
      <c r="J77" s="48" t="str">
        <f t="shared" si="53"/>
        <v>□</v>
      </c>
      <c r="K77" s="48" t="str">
        <f t="shared" si="53"/>
        <v>□</v>
      </c>
      <c r="L77" s="48" t="str">
        <f t="shared" si="53"/>
        <v>□</v>
      </c>
      <c r="M77" s="48" t="str">
        <f t="shared" si="53"/>
        <v>□</v>
      </c>
      <c r="N77" s="48" t="str">
        <f t="shared" si="53"/>
        <v>□</v>
      </c>
      <c r="O77" s="48" t="str">
        <f t="shared" si="53"/>
        <v>□</v>
      </c>
    </row>
    <row r="78" spans="1:15" x14ac:dyDescent="0.4">
      <c r="A78" s="214"/>
      <c r="B78" s="8" t="s">
        <v>378</v>
      </c>
      <c r="C78" s="10" t="s">
        <v>242</v>
      </c>
      <c r="D78" s="8" t="str">
        <f>IF(D76="","□",IF(D76=0,"☑","□"))</f>
        <v>□</v>
      </c>
      <c r="E78" s="48" t="str">
        <f t="shared" ref="E78:O78" si="54">IF(E76="","□",IF(E76=0,"☑","□"))</f>
        <v>□</v>
      </c>
      <c r="F78" s="48" t="str">
        <f t="shared" si="54"/>
        <v>☑</v>
      </c>
      <c r="G78" s="48" t="str">
        <f t="shared" si="54"/>
        <v>□</v>
      </c>
      <c r="H78" s="48" t="str">
        <f t="shared" si="54"/>
        <v>□</v>
      </c>
      <c r="I78" s="48" t="str">
        <f t="shared" si="54"/>
        <v>□</v>
      </c>
      <c r="J78" s="48" t="str">
        <f t="shared" si="54"/>
        <v>□</v>
      </c>
      <c r="K78" s="48" t="str">
        <f t="shared" si="54"/>
        <v>□</v>
      </c>
      <c r="L78" s="48" t="str">
        <f t="shared" si="54"/>
        <v>□</v>
      </c>
      <c r="M78" s="48" t="str">
        <f t="shared" si="54"/>
        <v>□</v>
      </c>
      <c r="N78" s="48" t="str">
        <f t="shared" si="54"/>
        <v>□</v>
      </c>
      <c r="O78" s="48" t="str">
        <f t="shared" si="54"/>
        <v>□</v>
      </c>
    </row>
    <row r="79" spans="1:15" x14ac:dyDescent="0.4">
      <c r="A79" s="214"/>
      <c r="B79" s="8" t="s">
        <v>378</v>
      </c>
      <c r="C79" s="10" t="s">
        <v>243</v>
      </c>
      <c r="D79" s="8" t="str">
        <f>IF(D76=-1,"☑","□")</f>
        <v>☑</v>
      </c>
      <c r="E79" s="48" t="str">
        <f t="shared" ref="E79:O79" si="55">IF(E76=-1,"☑","□")</f>
        <v>☑</v>
      </c>
      <c r="F79" s="48" t="str">
        <f t="shared" si="55"/>
        <v>□</v>
      </c>
      <c r="G79" s="48" t="str">
        <f t="shared" si="55"/>
        <v>□</v>
      </c>
      <c r="H79" s="48" t="str">
        <f t="shared" si="55"/>
        <v>□</v>
      </c>
      <c r="I79" s="48" t="str">
        <f t="shared" si="55"/>
        <v>□</v>
      </c>
      <c r="J79" s="48" t="str">
        <f t="shared" si="55"/>
        <v>□</v>
      </c>
      <c r="K79" s="48" t="str">
        <f t="shared" si="55"/>
        <v>□</v>
      </c>
      <c r="L79" s="48" t="str">
        <f t="shared" si="55"/>
        <v>□</v>
      </c>
      <c r="M79" s="48" t="str">
        <f t="shared" si="55"/>
        <v>□</v>
      </c>
      <c r="N79" s="48" t="str">
        <f t="shared" si="55"/>
        <v>□</v>
      </c>
      <c r="O79" s="48" t="str">
        <f t="shared" si="55"/>
        <v>□</v>
      </c>
    </row>
    <row r="80" spans="1:15" x14ac:dyDescent="0.4">
      <c r="A80" s="214"/>
      <c r="B80" s="55">
        <v>19</v>
      </c>
      <c r="C80" s="56" t="s">
        <v>73</v>
      </c>
      <c r="D80" s="55">
        <f>IF('TS59（入力）'!D24="","",2-'TS59（入力）'!D24)</f>
        <v>-1</v>
      </c>
      <c r="E80" s="55">
        <f>IF('TS59（入力）'!E24="","",2-'TS59（入力）'!E24)</f>
        <v>-1</v>
      </c>
      <c r="F80" s="55">
        <f>IF('TS59（入力）'!F24="","",2-'TS59（入力）'!F24)</f>
        <v>0</v>
      </c>
      <c r="G80" s="55" t="str">
        <f>IF('TS59（入力）'!G24="","",2-'TS59（入力）'!G24)</f>
        <v/>
      </c>
      <c r="H80" s="55" t="str">
        <f>IF('TS59（入力）'!H24="","",2-'TS59（入力）'!H24)</f>
        <v/>
      </c>
      <c r="I80" s="55" t="str">
        <f>IF('TS59（入力）'!I24="","",2-'TS59（入力）'!I24)</f>
        <v/>
      </c>
      <c r="J80" s="55" t="str">
        <f>IF('TS59（入力）'!J24="","",2-'TS59（入力）'!J24)</f>
        <v/>
      </c>
      <c r="K80" s="55" t="str">
        <f>IF('TS59（入力）'!K24="","",2-'TS59（入力）'!K24)</f>
        <v/>
      </c>
      <c r="L80" s="55" t="str">
        <f>IF('TS59（入力）'!L24="","",2-'TS59（入力）'!L24)</f>
        <v/>
      </c>
      <c r="M80" s="55" t="str">
        <f>IF('TS59（入力）'!M24="","",2-'TS59（入力）'!M24)</f>
        <v/>
      </c>
      <c r="N80" s="55" t="str">
        <f>IF('TS59（入力）'!N24="","",2-'TS59（入力）'!N24)</f>
        <v/>
      </c>
      <c r="O80" s="55" t="str">
        <f>IF('TS59（入力）'!O24="","",2-'TS59（入力）'!O24)</f>
        <v/>
      </c>
    </row>
    <row r="81" spans="1:15" x14ac:dyDescent="0.4">
      <c r="A81" s="214"/>
      <c r="B81" s="8" t="s">
        <v>378</v>
      </c>
      <c r="C81" s="10" t="s">
        <v>244</v>
      </c>
      <c r="D81" s="8" t="str">
        <f>IF(D80=1,"☑","□")</f>
        <v>□</v>
      </c>
      <c r="E81" s="48" t="str">
        <f t="shared" ref="E81:O81" si="56">IF(E80=1,"☑","□")</f>
        <v>□</v>
      </c>
      <c r="F81" s="48" t="str">
        <f t="shared" si="56"/>
        <v>□</v>
      </c>
      <c r="G81" s="48" t="str">
        <f t="shared" si="56"/>
        <v>□</v>
      </c>
      <c r="H81" s="48" t="str">
        <f t="shared" si="56"/>
        <v>□</v>
      </c>
      <c r="I81" s="48" t="str">
        <f t="shared" si="56"/>
        <v>□</v>
      </c>
      <c r="J81" s="48" t="str">
        <f t="shared" si="56"/>
        <v>□</v>
      </c>
      <c r="K81" s="48" t="str">
        <f t="shared" si="56"/>
        <v>□</v>
      </c>
      <c r="L81" s="48" t="str">
        <f t="shared" si="56"/>
        <v>□</v>
      </c>
      <c r="M81" s="48" t="str">
        <f t="shared" si="56"/>
        <v>□</v>
      </c>
      <c r="N81" s="48" t="str">
        <f t="shared" si="56"/>
        <v>□</v>
      </c>
      <c r="O81" s="48" t="str">
        <f t="shared" si="56"/>
        <v>□</v>
      </c>
    </row>
    <row r="82" spans="1:15" x14ac:dyDescent="0.4">
      <c r="A82" s="214"/>
      <c r="B82" s="8" t="s">
        <v>378</v>
      </c>
      <c r="C82" s="10" t="s">
        <v>245</v>
      </c>
      <c r="D82" s="8" t="str">
        <f>IF(D80="","□",IF(D80=0,"☑","□"))</f>
        <v>□</v>
      </c>
      <c r="E82" s="48" t="str">
        <f t="shared" ref="E82:O82" si="57">IF(E80="","□",IF(E80=0,"☑","□"))</f>
        <v>□</v>
      </c>
      <c r="F82" s="48" t="str">
        <f t="shared" si="57"/>
        <v>☑</v>
      </c>
      <c r="G82" s="48" t="str">
        <f t="shared" si="57"/>
        <v>□</v>
      </c>
      <c r="H82" s="48" t="str">
        <f t="shared" si="57"/>
        <v>□</v>
      </c>
      <c r="I82" s="48" t="str">
        <f t="shared" si="57"/>
        <v>□</v>
      </c>
      <c r="J82" s="48" t="str">
        <f t="shared" si="57"/>
        <v>□</v>
      </c>
      <c r="K82" s="48" t="str">
        <f t="shared" si="57"/>
        <v>□</v>
      </c>
      <c r="L82" s="48" t="str">
        <f t="shared" si="57"/>
        <v>□</v>
      </c>
      <c r="M82" s="48" t="str">
        <f t="shared" si="57"/>
        <v>□</v>
      </c>
      <c r="N82" s="48" t="str">
        <f t="shared" si="57"/>
        <v>□</v>
      </c>
      <c r="O82" s="48" t="str">
        <f t="shared" si="57"/>
        <v>□</v>
      </c>
    </row>
    <row r="83" spans="1:15" x14ac:dyDescent="0.4">
      <c r="A83" s="214"/>
      <c r="B83" s="8" t="s">
        <v>378</v>
      </c>
      <c r="C83" s="10" t="s">
        <v>246</v>
      </c>
      <c r="D83" s="8" t="str">
        <f>IF(D80=-1,"☑","□")</f>
        <v>☑</v>
      </c>
      <c r="E83" s="48" t="str">
        <f t="shared" ref="E83:O83" si="58">IF(E80=-1,"☑","□")</f>
        <v>☑</v>
      </c>
      <c r="F83" s="48" t="str">
        <f t="shared" si="58"/>
        <v>□</v>
      </c>
      <c r="G83" s="48" t="str">
        <f t="shared" si="58"/>
        <v>□</v>
      </c>
      <c r="H83" s="48" t="str">
        <f t="shared" si="58"/>
        <v>□</v>
      </c>
      <c r="I83" s="48" t="str">
        <f t="shared" si="58"/>
        <v>□</v>
      </c>
      <c r="J83" s="48" t="str">
        <f t="shared" si="58"/>
        <v>□</v>
      </c>
      <c r="K83" s="48" t="str">
        <f t="shared" si="58"/>
        <v>□</v>
      </c>
      <c r="L83" s="48" t="str">
        <f t="shared" si="58"/>
        <v>□</v>
      </c>
      <c r="M83" s="48" t="str">
        <f t="shared" si="58"/>
        <v>□</v>
      </c>
      <c r="N83" s="48" t="str">
        <f t="shared" si="58"/>
        <v>□</v>
      </c>
      <c r="O83" s="48" t="str">
        <f t="shared" si="58"/>
        <v>□</v>
      </c>
    </row>
    <row r="84" spans="1:15" x14ac:dyDescent="0.4">
      <c r="A84" s="214"/>
      <c r="B84" s="55">
        <v>20</v>
      </c>
      <c r="C84" s="56" t="s">
        <v>74</v>
      </c>
      <c r="D84" s="55">
        <f>IF('TS59（入力）'!D25="","",2-'TS59（入力）'!D25)</f>
        <v>-1</v>
      </c>
      <c r="E84" s="55">
        <f>IF('TS59（入力）'!E25="","",2-'TS59（入力）'!E25)</f>
        <v>-1</v>
      </c>
      <c r="F84" s="55">
        <f>IF('TS59（入力）'!F25="","",2-'TS59（入力）'!F25)</f>
        <v>0</v>
      </c>
      <c r="G84" s="55" t="str">
        <f>IF('TS59（入力）'!G25="","",2-'TS59（入力）'!G25)</f>
        <v/>
      </c>
      <c r="H84" s="55" t="str">
        <f>IF('TS59（入力）'!H25="","",2-'TS59（入力）'!H25)</f>
        <v/>
      </c>
      <c r="I84" s="55" t="str">
        <f>IF('TS59（入力）'!I25="","",2-'TS59（入力）'!I25)</f>
        <v/>
      </c>
      <c r="J84" s="55" t="str">
        <f>IF('TS59（入力）'!J25="","",2-'TS59（入力）'!J25)</f>
        <v/>
      </c>
      <c r="K84" s="55" t="str">
        <f>IF('TS59（入力）'!K25="","",2-'TS59（入力）'!K25)</f>
        <v/>
      </c>
      <c r="L84" s="55" t="str">
        <f>IF('TS59（入力）'!L25="","",2-'TS59（入力）'!L25)</f>
        <v/>
      </c>
      <c r="M84" s="55" t="str">
        <f>IF('TS59（入力）'!M25="","",2-'TS59（入力）'!M25)</f>
        <v/>
      </c>
      <c r="N84" s="55" t="str">
        <f>IF('TS59（入力）'!N25="","",2-'TS59（入力）'!N25)</f>
        <v/>
      </c>
      <c r="O84" s="55" t="str">
        <f>IF('TS59（入力）'!O25="","",2-'TS59（入力）'!O25)</f>
        <v/>
      </c>
    </row>
    <row r="85" spans="1:15" x14ac:dyDescent="0.4">
      <c r="A85" s="214"/>
      <c r="B85" s="8" t="s">
        <v>378</v>
      </c>
      <c r="C85" s="10" t="s">
        <v>247</v>
      </c>
      <c r="D85" s="8" t="str">
        <f>IF(D84=1,"☑","□")</f>
        <v>□</v>
      </c>
      <c r="E85" s="48" t="str">
        <f t="shared" ref="E85:O85" si="59">IF(E84=1,"☑","□")</f>
        <v>□</v>
      </c>
      <c r="F85" s="48" t="str">
        <f t="shared" si="59"/>
        <v>□</v>
      </c>
      <c r="G85" s="48" t="str">
        <f t="shared" si="59"/>
        <v>□</v>
      </c>
      <c r="H85" s="48" t="str">
        <f t="shared" si="59"/>
        <v>□</v>
      </c>
      <c r="I85" s="48" t="str">
        <f t="shared" si="59"/>
        <v>□</v>
      </c>
      <c r="J85" s="48" t="str">
        <f t="shared" si="59"/>
        <v>□</v>
      </c>
      <c r="K85" s="48" t="str">
        <f t="shared" si="59"/>
        <v>□</v>
      </c>
      <c r="L85" s="48" t="str">
        <f t="shared" si="59"/>
        <v>□</v>
      </c>
      <c r="M85" s="48" t="str">
        <f t="shared" si="59"/>
        <v>□</v>
      </c>
      <c r="N85" s="48" t="str">
        <f t="shared" si="59"/>
        <v>□</v>
      </c>
      <c r="O85" s="48" t="str">
        <f t="shared" si="59"/>
        <v>□</v>
      </c>
    </row>
    <row r="86" spans="1:15" x14ac:dyDescent="0.4">
      <c r="A86" s="214"/>
      <c r="B86" s="8" t="s">
        <v>378</v>
      </c>
      <c r="C86" s="10" t="s">
        <v>248</v>
      </c>
      <c r="D86" s="8" t="str">
        <f>IF(D84="","□",IF(D84=0,"☑","□"))</f>
        <v>□</v>
      </c>
      <c r="E86" s="48" t="str">
        <f t="shared" ref="E86:O86" si="60">IF(E84="","□",IF(E84=0,"☑","□"))</f>
        <v>□</v>
      </c>
      <c r="F86" s="48" t="str">
        <f t="shared" si="60"/>
        <v>☑</v>
      </c>
      <c r="G86" s="48" t="str">
        <f t="shared" si="60"/>
        <v>□</v>
      </c>
      <c r="H86" s="48" t="str">
        <f t="shared" si="60"/>
        <v>□</v>
      </c>
      <c r="I86" s="48" t="str">
        <f t="shared" si="60"/>
        <v>□</v>
      </c>
      <c r="J86" s="48" t="str">
        <f t="shared" si="60"/>
        <v>□</v>
      </c>
      <c r="K86" s="48" t="str">
        <f t="shared" si="60"/>
        <v>□</v>
      </c>
      <c r="L86" s="48" t="str">
        <f t="shared" si="60"/>
        <v>□</v>
      </c>
      <c r="M86" s="48" t="str">
        <f t="shared" si="60"/>
        <v>□</v>
      </c>
      <c r="N86" s="48" t="str">
        <f t="shared" si="60"/>
        <v>□</v>
      </c>
      <c r="O86" s="48" t="str">
        <f t="shared" si="60"/>
        <v>□</v>
      </c>
    </row>
    <row r="87" spans="1:15" x14ac:dyDescent="0.4">
      <c r="A87" s="214"/>
      <c r="B87" s="8" t="s">
        <v>378</v>
      </c>
      <c r="C87" s="10" t="s">
        <v>249</v>
      </c>
      <c r="D87" s="8" t="str">
        <f>IF(D84=-1,"☑","□")</f>
        <v>☑</v>
      </c>
      <c r="E87" s="48" t="str">
        <f t="shared" ref="E87:O87" si="61">IF(E84=-1,"☑","□")</f>
        <v>☑</v>
      </c>
      <c r="F87" s="48" t="str">
        <f t="shared" si="61"/>
        <v>□</v>
      </c>
      <c r="G87" s="48" t="str">
        <f t="shared" si="61"/>
        <v>□</v>
      </c>
      <c r="H87" s="48" t="str">
        <f t="shared" si="61"/>
        <v>□</v>
      </c>
      <c r="I87" s="48" t="str">
        <f t="shared" si="61"/>
        <v>□</v>
      </c>
      <c r="J87" s="48" t="str">
        <f t="shared" si="61"/>
        <v>□</v>
      </c>
      <c r="K87" s="48" t="str">
        <f t="shared" si="61"/>
        <v>□</v>
      </c>
      <c r="L87" s="48" t="str">
        <f t="shared" si="61"/>
        <v>□</v>
      </c>
      <c r="M87" s="48" t="str">
        <f t="shared" si="61"/>
        <v>□</v>
      </c>
      <c r="N87" s="48" t="str">
        <f t="shared" si="61"/>
        <v>□</v>
      </c>
      <c r="O87" s="48" t="str">
        <f t="shared" si="61"/>
        <v>□</v>
      </c>
    </row>
    <row r="88" spans="1:15" s="46" customFormat="1" x14ac:dyDescent="0.4">
      <c r="A88" s="211" t="s">
        <v>384</v>
      </c>
      <c r="B88" s="44">
        <v>21</v>
      </c>
      <c r="C88" s="47" t="s">
        <v>75</v>
      </c>
      <c r="D88" s="44">
        <f>IF(D5&lt;&gt;"就労中",IF('TS59（入力）'!D26="","",IF('TS59（入力）'!D26=4,"-",2-'TS59（入力）'!D26)),"-")</f>
        <v>-1</v>
      </c>
      <c r="E88" s="44">
        <f>IF(E5&lt;&gt;"就労中",IF('TS59（入力）'!E26="","",IF('TS59（入力）'!E26=4,"-",2-'TS59（入力）'!E26)),"-")</f>
        <v>-1</v>
      </c>
      <c r="F88" s="44">
        <f>IF(F5&lt;&gt;"就労中",IF('TS59（入力）'!F26="","",IF('TS59（入力）'!F26=4,"-",2-'TS59（入力）'!F26)),"-")</f>
        <v>-1</v>
      </c>
      <c r="G88" s="44" t="str">
        <f>IF(G5&lt;&gt;"就労中",IF('TS59（入力）'!G26="","",IF('TS59（入力）'!G26=4,"-",2-'TS59（入力）'!G26)),"-")</f>
        <v/>
      </c>
      <c r="H88" s="44" t="str">
        <f>IF(H5&lt;&gt;"就労中",IF('TS59（入力）'!H26="","",IF('TS59（入力）'!H26=4,"-",2-'TS59（入力）'!H26)),"-")</f>
        <v/>
      </c>
      <c r="I88" s="44" t="str">
        <f>IF(I5&lt;&gt;"就労中",IF('TS59（入力）'!I26="","",IF('TS59（入力）'!I26=4,"-",2-'TS59（入力）'!I26)),"-")</f>
        <v/>
      </c>
      <c r="J88" s="44" t="str">
        <f>IF(J5&lt;&gt;"就労中",IF('TS59（入力）'!J26="","",IF('TS59（入力）'!J26=4,"-",2-'TS59（入力）'!J26)),"-")</f>
        <v/>
      </c>
      <c r="K88" s="44" t="str">
        <f>IF(K5&lt;&gt;"就労中",IF('TS59（入力）'!K26="","",IF('TS59（入力）'!K26=4,"-",2-'TS59（入力）'!K26)),"-")</f>
        <v/>
      </c>
      <c r="L88" s="44" t="str">
        <f>IF(L5&lt;&gt;"就労中",IF('TS59（入力）'!L26="","",IF('TS59（入力）'!L26=4,"-",2-'TS59（入力）'!L26)),"-")</f>
        <v/>
      </c>
      <c r="M88" s="44" t="str">
        <f>IF(M5&lt;&gt;"就労中",IF('TS59（入力）'!M26="","",IF('TS59（入力）'!M26=4,"-",2-'TS59（入力）'!M26)),"-")</f>
        <v/>
      </c>
      <c r="N88" s="44" t="str">
        <f>IF(N5&lt;&gt;"就労中",IF('TS59（入力）'!N26="","",IF('TS59（入力）'!N26=4,"-",2-'TS59（入力）'!N26)),"-")</f>
        <v/>
      </c>
      <c r="O88" s="44" t="str">
        <f>IF(O5&lt;&gt;"就労中",IF('TS59（入力）'!O26="","",IF('TS59（入力）'!O26=4,"-",2-'TS59（入力）'!O26)),"-")</f>
        <v/>
      </c>
    </row>
    <row r="89" spans="1:15" s="59" customFormat="1" x14ac:dyDescent="0.4">
      <c r="A89" s="211"/>
      <c r="B89" s="57" t="s">
        <v>378</v>
      </c>
      <c r="C89" s="58" t="s">
        <v>250</v>
      </c>
      <c r="D89" s="57" t="str">
        <f>IF(D88=1,"☑","□")</f>
        <v>□</v>
      </c>
      <c r="E89" s="57" t="str">
        <f t="shared" ref="E89:O89" si="62">IF(E88=1,"☑","□")</f>
        <v>□</v>
      </c>
      <c r="F89" s="57" t="str">
        <f t="shared" si="62"/>
        <v>□</v>
      </c>
      <c r="G89" s="57" t="str">
        <f t="shared" si="62"/>
        <v>□</v>
      </c>
      <c r="H89" s="57" t="str">
        <f t="shared" si="62"/>
        <v>□</v>
      </c>
      <c r="I89" s="57" t="str">
        <f t="shared" si="62"/>
        <v>□</v>
      </c>
      <c r="J89" s="57" t="str">
        <f t="shared" si="62"/>
        <v>□</v>
      </c>
      <c r="K89" s="57" t="str">
        <f t="shared" si="62"/>
        <v>□</v>
      </c>
      <c r="L89" s="57" t="str">
        <f t="shared" si="62"/>
        <v>□</v>
      </c>
      <c r="M89" s="57" t="str">
        <f t="shared" si="62"/>
        <v>□</v>
      </c>
      <c r="N89" s="57" t="str">
        <f t="shared" si="62"/>
        <v>□</v>
      </c>
      <c r="O89" s="57" t="str">
        <f t="shared" si="62"/>
        <v>□</v>
      </c>
    </row>
    <row r="90" spans="1:15" s="59" customFormat="1" x14ac:dyDescent="0.4">
      <c r="A90" s="211"/>
      <c r="B90" s="57" t="s">
        <v>378</v>
      </c>
      <c r="C90" s="58" t="s">
        <v>251</v>
      </c>
      <c r="D90" s="57" t="str">
        <f>IF(D88="","□",IF(D88=0,"☑","□"))</f>
        <v>□</v>
      </c>
      <c r="E90" s="57" t="str">
        <f t="shared" ref="E90:O90" si="63">IF(E88="","□",IF(E88=0,"☑","□"))</f>
        <v>□</v>
      </c>
      <c r="F90" s="57" t="str">
        <f t="shared" si="63"/>
        <v>□</v>
      </c>
      <c r="G90" s="57" t="str">
        <f t="shared" si="63"/>
        <v>□</v>
      </c>
      <c r="H90" s="57" t="str">
        <f t="shared" si="63"/>
        <v>□</v>
      </c>
      <c r="I90" s="57" t="str">
        <f t="shared" si="63"/>
        <v>□</v>
      </c>
      <c r="J90" s="57" t="str">
        <f t="shared" si="63"/>
        <v>□</v>
      </c>
      <c r="K90" s="57" t="str">
        <f t="shared" si="63"/>
        <v>□</v>
      </c>
      <c r="L90" s="57" t="str">
        <f t="shared" si="63"/>
        <v>□</v>
      </c>
      <c r="M90" s="57" t="str">
        <f t="shared" si="63"/>
        <v>□</v>
      </c>
      <c r="N90" s="57" t="str">
        <f t="shared" si="63"/>
        <v>□</v>
      </c>
      <c r="O90" s="57" t="str">
        <f t="shared" si="63"/>
        <v>□</v>
      </c>
    </row>
    <row r="91" spans="1:15" s="59" customFormat="1" x14ac:dyDescent="0.4">
      <c r="A91" s="211"/>
      <c r="B91" s="57" t="s">
        <v>378</v>
      </c>
      <c r="C91" s="58" t="s">
        <v>252</v>
      </c>
      <c r="D91" s="57" t="str">
        <f>IF(D88=-1,"☑","□")</f>
        <v>☑</v>
      </c>
      <c r="E91" s="57" t="str">
        <f t="shared" ref="E91:O91" si="64">IF(E88=-1,"☑","□")</f>
        <v>☑</v>
      </c>
      <c r="F91" s="57" t="str">
        <f t="shared" si="64"/>
        <v>☑</v>
      </c>
      <c r="G91" s="57" t="str">
        <f t="shared" si="64"/>
        <v>□</v>
      </c>
      <c r="H91" s="57" t="str">
        <f t="shared" si="64"/>
        <v>□</v>
      </c>
      <c r="I91" s="57" t="str">
        <f t="shared" si="64"/>
        <v>□</v>
      </c>
      <c r="J91" s="57" t="str">
        <f t="shared" si="64"/>
        <v>□</v>
      </c>
      <c r="K91" s="57" t="str">
        <f t="shared" si="64"/>
        <v>□</v>
      </c>
      <c r="L91" s="57" t="str">
        <f t="shared" si="64"/>
        <v>□</v>
      </c>
      <c r="M91" s="57" t="str">
        <f t="shared" si="64"/>
        <v>□</v>
      </c>
      <c r="N91" s="57" t="str">
        <f t="shared" si="64"/>
        <v>□</v>
      </c>
      <c r="O91" s="57" t="str">
        <f t="shared" si="64"/>
        <v>□</v>
      </c>
    </row>
    <row r="92" spans="1:15" s="59" customFormat="1" x14ac:dyDescent="0.4">
      <c r="A92" s="211"/>
      <c r="B92" s="57" t="s">
        <v>378</v>
      </c>
      <c r="C92" s="58" t="s">
        <v>380</v>
      </c>
      <c r="D92" s="57" t="str">
        <f>IF(D88="-","☑","□")</f>
        <v>□</v>
      </c>
      <c r="E92" s="57" t="str">
        <f t="shared" ref="E92:O92" si="65">IF(E88="-","☑","□")</f>
        <v>□</v>
      </c>
      <c r="F92" s="57" t="str">
        <f t="shared" si="65"/>
        <v>□</v>
      </c>
      <c r="G92" s="57" t="str">
        <f t="shared" si="65"/>
        <v>□</v>
      </c>
      <c r="H92" s="57" t="str">
        <f t="shared" si="65"/>
        <v>□</v>
      </c>
      <c r="I92" s="57" t="str">
        <f t="shared" si="65"/>
        <v>□</v>
      </c>
      <c r="J92" s="57" t="str">
        <f t="shared" si="65"/>
        <v>□</v>
      </c>
      <c r="K92" s="57" t="str">
        <f t="shared" si="65"/>
        <v>□</v>
      </c>
      <c r="L92" s="57" t="str">
        <f t="shared" si="65"/>
        <v>□</v>
      </c>
      <c r="M92" s="57" t="str">
        <f t="shared" si="65"/>
        <v>□</v>
      </c>
      <c r="N92" s="57" t="str">
        <f t="shared" si="65"/>
        <v>□</v>
      </c>
      <c r="O92" s="57" t="str">
        <f t="shared" si="65"/>
        <v>□</v>
      </c>
    </row>
    <row r="93" spans="1:15" x14ac:dyDescent="0.4">
      <c r="A93" s="211"/>
      <c r="B93" s="55">
        <v>22</v>
      </c>
      <c r="C93" s="56" t="s">
        <v>76</v>
      </c>
      <c r="D93" s="55">
        <f>IF('TS59（入力）'!D27="","",2-'TS59（入力）'!D27)</f>
        <v>-1</v>
      </c>
      <c r="E93" s="55">
        <f>IF('TS59（入力）'!E27="","",2-'TS59（入力）'!E27)</f>
        <v>-1</v>
      </c>
      <c r="F93" s="55">
        <f>IF('TS59（入力）'!F27="","",2-'TS59（入力）'!F27)</f>
        <v>-1</v>
      </c>
      <c r="G93" s="55" t="str">
        <f>IF('TS59（入力）'!G27="","",2-'TS59（入力）'!G27)</f>
        <v/>
      </c>
      <c r="H93" s="55" t="str">
        <f>IF('TS59（入力）'!H27="","",2-'TS59（入力）'!H27)</f>
        <v/>
      </c>
      <c r="I93" s="55" t="str">
        <f>IF('TS59（入力）'!I27="","",2-'TS59（入力）'!I27)</f>
        <v/>
      </c>
      <c r="J93" s="55" t="str">
        <f>IF('TS59（入力）'!J27="","",2-'TS59（入力）'!J27)</f>
        <v/>
      </c>
      <c r="K93" s="55" t="str">
        <f>IF('TS59（入力）'!K27="","",2-'TS59（入力）'!K27)</f>
        <v/>
      </c>
      <c r="L93" s="55" t="str">
        <f>IF('TS59（入力）'!L27="","",2-'TS59（入力）'!L27)</f>
        <v/>
      </c>
      <c r="M93" s="55" t="str">
        <f>IF('TS59（入力）'!M27="","",2-'TS59（入力）'!M27)</f>
        <v/>
      </c>
      <c r="N93" s="55" t="str">
        <f>IF('TS59（入力）'!N27="","",2-'TS59（入力）'!N27)</f>
        <v/>
      </c>
      <c r="O93" s="55" t="str">
        <f>IF('TS59（入力）'!O27="","",2-'TS59（入力）'!O27)</f>
        <v/>
      </c>
    </row>
    <row r="94" spans="1:15" x14ac:dyDescent="0.4">
      <c r="A94" s="211"/>
      <c r="B94" s="8" t="s">
        <v>378</v>
      </c>
      <c r="C94" s="10" t="s">
        <v>253</v>
      </c>
      <c r="D94" s="8" t="str">
        <f>IF(D93=1,"☑","□")</f>
        <v>□</v>
      </c>
      <c r="E94" s="48" t="str">
        <f t="shared" ref="E94:O94" si="66">IF(E93=1,"☑","□")</f>
        <v>□</v>
      </c>
      <c r="F94" s="48" t="str">
        <f t="shared" si="66"/>
        <v>□</v>
      </c>
      <c r="G94" s="48" t="str">
        <f t="shared" si="66"/>
        <v>□</v>
      </c>
      <c r="H94" s="48" t="str">
        <f t="shared" si="66"/>
        <v>□</v>
      </c>
      <c r="I94" s="48" t="str">
        <f t="shared" si="66"/>
        <v>□</v>
      </c>
      <c r="J94" s="48" t="str">
        <f t="shared" si="66"/>
        <v>□</v>
      </c>
      <c r="K94" s="48" t="str">
        <f t="shared" si="66"/>
        <v>□</v>
      </c>
      <c r="L94" s="48" t="str">
        <f t="shared" si="66"/>
        <v>□</v>
      </c>
      <c r="M94" s="48" t="str">
        <f t="shared" si="66"/>
        <v>□</v>
      </c>
      <c r="N94" s="48" t="str">
        <f t="shared" si="66"/>
        <v>□</v>
      </c>
      <c r="O94" s="48" t="str">
        <f t="shared" si="66"/>
        <v>□</v>
      </c>
    </row>
    <row r="95" spans="1:15" x14ac:dyDescent="0.4">
      <c r="A95" s="211"/>
      <c r="B95" s="8" t="s">
        <v>378</v>
      </c>
      <c r="C95" s="10" t="s">
        <v>254</v>
      </c>
      <c r="D95" s="8" t="str">
        <f>IF(D93="","□",IF(D93=0,"☑","□"))</f>
        <v>□</v>
      </c>
      <c r="E95" s="48" t="str">
        <f t="shared" ref="E95:O95" si="67">IF(E93="","□",IF(E93=0,"☑","□"))</f>
        <v>□</v>
      </c>
      <c r="F95" s="48" t="str">
        <f t="shared" si="67"/>
        <v>□</v>
      </c>
      <c r="G95" s="48" t="str">
        <f t="shared" si="67"/>
        <v>□</v>
      </c>
      <c r="H95" s="48" t="str">
        <f t="shared" si="67"/>
        <v>□</v>
      </c>
      <c r="I95" s="48" t="str">
        <f t="shared" si="67"/>
        <v>□</v>
      </c>
      <c r="J95" s="48" t="str">
        <f t="shared" si="67"/>
        <v>□</v>
      </c>
      <c r="K95" s="48" t="str">
        <f t="shared" si="67"/>
        <v>□</v>
      </c>
      <c r="L95" s="48" t="str">
        <f t="shared" si="67"/>
        <v>□</v>
      </c>
      <c r="M95" s="48" t="str">
        <f t="shared" si="67"/>
        <v>□</v>
      </c>
      <c r="N95" s="48" t="str">
        <f t="shared" si="67"/>
        <v>□</v>
      </c>
      <c r="O95" s="48" t="str">
        <f t="shared" si="67"/>
        <v>□</v>
      </c>
    </row>
    <row r="96" spans="1:15" x14ac:dyDescent="0.4">
      <c r="A96" s="211"/>
      <c r="B96" s="8" t="s">
        <v>378</v>
      </c>
      <c r="C96" s="10" t="s">
        <v>255</v>
      </c>
      <c r="D96" s="8" t="str">
        <f>IF(D93=-1,"☑","□")</f>
        <v>☑</v>
      </c>
      <c r="E96" s="48" t="str">
        <f t="shared" ref="E96:O96" si="68">IF(E93=-1,"☑","□")</f>
        <v>☑</v>
      </c>
      <c r="F96" s="48" t="str">
        <f t="shared" si="68"/>
        <v>☑</v>
      </c>
      <c r="G96" s="48" t="str">
        <f t="shared" si="68"/>
        <v>□</v>
      </c>
      <c r="H96" s="48" t="str">
        <f t="shared" si="68"/>
        <v>□</v>
      </c>
      <c r="I96" s="48" t="str">
        <f t="shared" si="68"/>
        <v>□</v>
      </c>
      <c r="J96" s="48" t="str">
        <f t="shared" si="68"/>
        <v>□</v>
      </c>
      <c r="K96" s="48" t="str">
        <f t="shared" si="68"/>
        <v>□</v>
      </c>
      <c r="L96" s="48" t="str">
        <f t="shared" si="68"/>
        <v>□</v>
      </c>
      <c r="M96" s="48" t="str">
        <f t="shared" si="68"/>
        <v>□</v>
      </c>
      <c r="N96" s="48" t="str">
        <f t="shared" si="68"/>
        <v>□</v>
      </c>
      <c r="O96" s="48" t="str">
        <f t="shared" si="68"/>
        <v>□</v>
      </c>
    </row>
    <row r="97" spans="1:15" s="46" customFormat="1" x14ac:dyDescent="0.4">
      <c r="A97" s="211"/>
      <c r="B97" s="44">
        <v>23</v>
      </c>
      <c r="C97" s="45" t="s">
        <v>77</v>
      </c>
      <c r="D97" s="44">
        <f>IF('TS59（入力）'!D28="","",IF('TS59（入力）'!D28=4,"-",2-'TS59（入力）'!D28))</f>
        <v>1</v>
      </c>
      <c r="E97" s="44">
        <f>IF('TS59（入力）'!E28="","",IF('TS59（入力）'!E28=4,"-",2-'TS59（入力）'!E28))</f>
        <v>1</v>
      </c>
      <c r="F97" s="44">
        <f>IF('TS59（入力）'!F28="","",IF('TS59（入力）'!F28=4,"-",2-'TS59（入力）'!F28))</f>
        <v>1</v>
      </c>
      <c r="G97" s="44" t="str">
        <f>IF('TS59（入力）'!G28="","",IF('TS59（入力）'!G28=4,"-",2-'TS59（入力）'!G28))</f>
        <v/>
      </c>
      <c r="H97" s="44" t="str">
        <f>IF('TS59（入力）'!H28="","",IF('TS59（入力）'!H28=4,"-",2-'TS59（入力）'!H28))</f>
        <v/>
      </c>
      <c r="I97" s="44" t="str">
        <f>IF('TS59（入力）'!I28="","",IF('TS59（入力）'!I28=4,"-",2-'TS59（入力）'!I28))</f>
        <v/>
      </c>
      <c r="J97" s="44" t="str">
        <f>IF('TS59（入力）'!J28="","",IF('TS59（入力）'!J28=4,"-",2-'TS59（入力）'!J28))</f>
        <v/>
      </c>
      <c r="K97" s="44" t="str">
        <f>IF('TS59（入力）'!K28="","",IF('TS59（入力）'!K28=4,"-",2-'TS59（入力）'!K28))</f>
        <v/>
      </c>
      <c r="L97" s="44" t="str">
        <f>IF('TS59（入力）'!L28="","",IF('TS59（入力）'!L28=4,"-",2-'TS59（入力）'!L28))</f>
        <v/>
      </c>
      <c r="M97" s="44" t="str">
        <f>IF('TS59（入力）'!M28="","",IF('TS59（入力）'!M28=4,"-",2-'TS59（入力）'!M28))</f>
        <v/>
      </c>
      <c r="N97" s="44" t="str">
        <f>IF('TS59（入力）'!N28="","",IF('TS59（入力）'!N28=4,"-",2-'TS59（入力）'!N28))</f>
        <v/>
      </c>
      <c r="O97" s="44" t="str">
        <f>IF('TS59（入力）'!O28="","",IF('TS59（入力）'!O28=4,"-",2-'TS59（入力）'!O28))</f>
        <v/>
      </c>
    </row>
    <row r="98" spans="1:15" s="59" customFormat="1" x14ac:dyDescent="0.4">
      <c r="A98" s="211"/>
      <c r="B98" s="57" t="s">
        <v>378</v>
      </c>
      <c r="C98" s="58" t="s">
        <v>256</v>
      </c>
      <c r="D98" s="57" t="str">
        <f>IF(D97=1,"☑","□")</f>
        <v>☑</v>
      </c>
      <c r="E98" s="57" t="str">
        <f t="shared" ref="E98:O98" si="69">IF(E97=1,"☑","□")</f>
        <v>☑</v>
      </c>
      <c r="F98" s="57" t="str">
        <f t="shared" si="69"/>
        <v>☑</v>
      </c>
      <c r="G98" s="57" t="str">
        <f t="shared" si="69"/>
        <v>□</v>
      </c>
      <c r="H98" s="57" t="str">
        <f t="shared" si="69"/>
        <v>□</v>
      </c>
      <c r="I98" s="57" t="str">
        <f t="shared" si="69"/>
        <v>□</v>
      </c>
      <c r="J98" s="57" t="str">
        <f t="shared" si="69"/>
        <v>□</v>
      </c>
      <c r="K98" s="57" t="str">
        <f t="shared" si="69"/>
        <v>□</v>
      </c>
      <c r="L98" s="57" t="str">
        <f t="shared" si="69"/>
        <v>□</v>
      </c>
      <c r="M98" s="57" t="str">
        <f t="shared" si="69"/>
        <v>□</v>
      </c>
      <c r="N98" s="57" t="str">
        <f t="shared" si="69"/>
        <v>□</v>
      </c>
      <c r="O98" s="57" t="str">
        <f t="shared" si="69"/>
        <v>□</v>
      </c>
    </row>
    <row r="99" spans="1:15" s="59" customFormat="1" x14ac:dyDescent="0.4">
      <c r="A99" s="211"/>
      <c r="B99" s="57" t="s">
        <v>378</v>
      </c>
      <c r="C99" s="58" t="s">
        <v>257</v>
      </c>
      <c r="D99" s="57" t="str">
        <f>IF(D97="","□",IF(D97=0,"☑","□"))</f>
        <v>□</v>
      </c>
      <c r="E99" s="57" t="str">
        <f t="shared" ref="E99:O99" si="70">IF(E97="","□",IF(E97=0,"☑","□"))</f>
        <v>□</v>
      </c>
      <c r="F99" s="57" t="str">
        <f t="shared" si="70"/>
        <v>□</v>
      </c>
      <c r="G99" s="57" t="str">
        <f t="shared" si="70"/>
        <v>□</v>
      </c>
      <c r="H99" s="57" t="str">
        <f t="shared" si="70"/>
        <v>□</v>
      </c>
      <c r="I99" s="57" t="str">
        <f t="shared" si="70"/>
        <v>□</v>
      </c>
      <c r="J99" s="57" t="str">
        <f t="shared" si="70"/>
        <v>□</v>
      </c>
      <c r="K99" s="57" t="str">
        <f t="shared" si="70"/>
        <v>□</v>
      </c>
      <c r="L99" s="57" t="str">
        <f t="shared" si="70"/>
        <v>□</v>
      </c>
      <c r="M99" s="57" t="str">
        <f t="shared" si="70"/>
        <v>□</v>
      </c>
      <c r="N99" s="57" t="str">
        <f t="shared" si="70"/>
        <v>□</v>
      </c>
      <c r="O99" s="57" t="str">
        <f t="shared" si="70"/>
        <v>□</v>
      </c>
    </row>
    <row r="100" spans="1:15" s="59" customFormat="1" x14ac:dyDescent="0.4">
      <c r="A100" s="211"/>
      <c r="B100" s="57" t="s">
        <v>378</v>
      </c>
      <c r="C100" s="58" t="s">
        <v>381</v>
      </c>
      <c r="D100" s="57" t="str">
        <f>IF(D97=-1,"☑","□")</f>
        <v>□</v>
      </c>
      <c r="E100" s="57" t="str">
        <f t="shared" ref="E100:O100" si="71">IF(E97=-1,"☑","□")</f>
        <v>□</v>
      </c>
      <c r="F100" s="57" t="str">
        <f t="shared" si="71"/>
        <v>□</v>
      </c>
      <c r="G100" s="57" t="str">
        <f t="shared" si="71"/>
        <v>□</v>
      </c>
      <c r="H100" s="57" t="str">
        <f t="shared" si="71"/>
        <v>□</v>
      </c>
      <c r="I100" s="57" t="str">
        <f t="shared" si="71"/>
        <v>□</v>
      </c>
      <c r="J100" s="57" t="str">
        <f t="shared" si="71"/>
        <v>□</v>
      </c>
      <c r="K100" s="57" t="str">
        <f t="shared" si="71"/>
        <v>□</v>
      </c>
      <c r="L100" s="57" t="str">
        <f t="shared" si="71"/>
        <v>□</v>
      </c>
      <c r="M100" s="57" t="str">
        <f t="shared" si="71"/>
        <v>□</v>
      </c>
      <c r="N100" s="57" t="str">
        <f t="shared" si="71"/>
        <v>□</v>
      </c>
      <c r="O100" s="57" t="str">
        <f t="shared" si="71"/>
        <v>□</v>
      </c>
    </row>
    <row r="101" spans="1:15" s="59" customFormat="1" x14ac:dyDescent="0.4">
      <c r="A101" s="211"/>
      <c r="B101" s="57" t="s">
        <v>378</v>
      </c>
      <c r="C101" s="58" t="s">
        <v>379</v>
      </c>
      <c r="D101" s="57" t="str">
        <f>IF(D97="-","☑","□")</f>
        <v>□</v>
      </c>
      <c r="E101" s="57" t="str">
        <f t="shared" ref="E101:O101" si="72">IF(E97="-","☑","□")</f>
        <v>□</v>
      </c>
      <c r="F101" s="57" t="str">
        <f t="shared" si="72"/>
        <v>□</v>
      </c>
      <c r="G101" s="57" t="str">
        <f t="shared" si="72"/>
        <v>□</v>
      </c>
      <c r="H101" s="57" t="str">
        <f t="shared" si="72"/>
        <v>□</v>
      </c>
      <c r="I101" s="57" t="str">
        <f t="shared" si="72"/>
        <v>□</v>
      </c>
      <c r="J101" s="57" t="str">
        <f t="shared" si="72"/>
        <v>□</v>
      </c>
      <c r="K101" s="57" t="str">
        <f t="shared" si="72"/>
        <v>□</v>
      </c>
      <c r="L101" s="57" t="str">
        <f t="shared" si="72"/>
        <v>□</v>
      </c>
      <c r="M101" s="57" t="str">
        <f t="shared" si="72"/>
        <v>□</v>
      </c>
      <c r="N101" s="57" t="str">
        <f t="shared" si="72"/>
        <v>□</v>
      </c>
      <c r="O101" s="57" t="str">
        <f t="shared" si="72"/>
        <v>□</v>
      </c>
    </row>
    <row r="102" spans="1:15" x14ac:dyDescent="0.4">
      <c r="A102" s="211"/>
      <c r="B102" s="55">
        <v>24</v>
      </c>
      <c r="C102" s="56" t="s">
        <v>78</v>
      </c>
      <c r="D102" s="55">
        <f>IF('TS59（入力）'!D29="","",2-'TS59（入力）'!D29)</f>
        <v>-1</v>
      </c>
      <c r="E102" s="55">
        <f>IF('TS59（入力）'!E29="","",2-'TS59（入力）'!E29)</f>
        <v>-1</v>
      </c>
      <c r="F102" s="55">
        <f>IF('TS59（入力）'!F29="","",2-'TS59（入力）'!F29)</f>
        <v>0</v>
      </c>
      <c r="G102" s="55" t="str">
        <f>IF('TS59（入力）'!G29="","",2-'TS59（入力）'!G29)</f>
        <v/>
      </c>
      <c r="H102" s="55" t="str">
        <f>IF('TS59（入力）'!H29="","",2-'TS59（入力）'!H29)</f>
        <v/>
      </c>
      <c r="I102" s="55" t="str">
        <f>IF('TS59（入力）'!I29="","",2-'TS59（入力）'!I29)</f>
        <v/>
      </c>
      <c r="J102" s="55" t="str">
        <f>IF('TS59（入力）'!J29="","",2-'TS59（入力）'!J29)</f>
        <v/>
      </c>
      <c r="K102" s="55" t="str">
        <f>IF('TS59（入力）'!K29="","",2-'TS59（入力）'!K29)</f>
        <v/>
      </c>
      <c r="L102" s="55" t="str">
        <f>IF('TS59（入力）'!L29="","",2-'TS59（入力）'!L29)</f>
        <v/>
      </c>
      <c r="M102" s="55" t="str">
        <f>IF('TS59（入力）'!M29="","",2-'TS59（入力）'!M29)</f>
        <v/>
      </c>
      <c r="N102" s="55" t="str">
        <f>IF('TS59（入力）'!N29="","",2-'TS59（入力）'!N29)</f>
        <v/>
      </c>
      <c r="O102" s="55" t="str">
        <f>IF('TS59（入力）'!O29="","",2-'TS59（入力）'!O29)</f>
        <v/>
      </c>
    </row>
    <row r="103" spans="1:15" x14ac:dyDescent="0.4">
      <c r="A103" s="211"/>
      <c r="B103" s="8" t="s">
        <v>378</v>
      </c>
      <c r="C103" s="10" t="s">
        <v>258</v>
      </c>
      <c r="D103" s="8" t="str">
        <f>IF(D102=1,"☑","□")</f>
        <v>□</v>
      </c>
      <c r="E103" s="48" t="str">
        <f t="shared" ref="E103:O103" si="73">IF(E102=1,"☑","□")</f>
        <v>□</v>
      </c>
      <c r="F103" s="48" t="str">
        <f t="shared" si="73"/>
        <v>□</v>
      </c>
      <c r="G103" s="48" t="str">
        <f t="shared" si="73"/>
        <v>□</v>
      </c>
      <c r="H103" s="48" t="str">
        <f t="shared" si="73"/>
        <v>□</v>
      </c>
      <c r="I103" s="48" t="str">
        <f t="shared" si="73"/>
        <v>□</v>
      </c>
      <c r="J103" s="48" t="str">
        <f t="shared" si="73"/>
        <v>□</v>
      </c>
      <c r="K103" s="48" t="str">
        <f t="shared" si="73"/>
        <v>□</v>
      </c>
      <c r="L103" s="48" t="str">
        <f t="shared" si="73"/>
        <v>□</v>
      </c>
      <c r="M103" s="48" t="str">
        <f t="shared" si="73"/>
        <v>□</v>
      </c>
      <c r="N103" s="48" t="str">
        <f t="shared" si="73"/>
        <v>□</v>
      </c>
      <c r="O103" s="48" t="str">
        <f t="shared" si="73"/>
        <v>□</v>
      </c>
    </row>
    <row r="104" spans="1:15" x14ac:dyDescent="0.4">
      <c r="A104" s="211"/>
      <c r="B104" s="8" t="s">
        <v>378</v>
      </c>
      <c r="C104" s="10" t="s">
        <v>259</v>
      </c>
      <c r="D104" s="8" t="str">
        <f>IF(D102="","□",IF(D102=0,"☑","□"))</f>
        <v>□</v>
      </c>
      <c r="E104" s="48" t="str">
        <f t="shared" ref="E104:O104" si="74">IF(E102="","□",IF(E102=0,"☑","□"))</f>
        <v>□</v>
      </c>
      <c r="F104" s="48" t="str">
        <f t="shared" si="74"/>
        <v>☑</v>
      </c>
      <c r="G104" s="48" t="str">
        <f t="shared" si="74"/>
        <v>□</v>
      </c>
      <c r="H104" s="48" t="str">
        <f t="shared" si="74"/>
        <v>□</v>
      </c>
      <c r="I104" s="48" t="str">
        <f t="shared" si="74"/>
        <v>□</v>
      </c>
      <c r="J104" s="48" t="str">
        <f t="shared" si="74"/>
        <v>□</v>
      </c>
      <c r="K104" s="48" t="str">
        <f t="shared" si="74"/>
        <v>□</v>
      </c>
      <c r="L104" s="48" t="str">
        <f t="shared" si="74"/>
        <v>□</v>
      </c>
      <c r="M104" s="48" t="str">
        <f t="shared" si="74"/>
        <v>□</v>
      </c>
      <c r="N104" s="48" t="str">
        <f t="shared" si="74"/>
        <v>□</v>
      </c>
      <c r="O104" s="48" t="str">
        <f t="shared" si="74"/>
        <v>□</v>
      </c>
    </row>
    <row r="105" spans="1:15" x14ac:dyDescent="0.4">
      <c r="A105" s="211"/>
      <c r="B105" s="8" t="s">
        <v>378</v>
      </c>
      <c r="C105" s="10" t="s">
        <v>260</v>
      </c>
      <c r="D105" s="8" t="str">
        <f>IF(D102=-1,"☑","□")</f>
        <v>☑</v>
      </c>
      <c r="E105" s="48" t="str">
        <f t="shared" ref="E105:O105" si="75">IF(E102=-1,"☑","□")</f>
        <v>☑</v>
      </c>
      <c r="F105" s="48" t="str">
        <f t="shared" si="75"/>
        <v>□</v>
      </c>
      <c r="G105" s="48" t="str">
        <f t="shared" si="75"/>
        <v>□</v>
      </c>
      <c r="H105" s="48" t="str">
        <f t="shared" si="75"/>
        <v>□</v>
      </c>
      <c r="I105" s="48" t="str">
        <f t="shared" si="75"/>
        <v>□</v>
      </c>
      <c r="J105" s="48" t="str">
        <f t="shared" si="75"/>
        <v>□</v>
      </c>
      <c r="K105" s="48" t="str">
        <f t="shared" si="75"/>
        <v>□</v>
      </c>
      <c r="L105" s="48" t="str">
        <f t="shared" si="75"/>
        <v>□</v>
      </c>
      <c r="M105" s="48" t="str">
        <f t="shared" si="75"/>
        <v>□</v>
      </c>
      <c r="N105" s="48" t="str">
        <f t="shared" si="75"/>
        <v>□</v>
      </c>
      <c r="O105" s="48" t="str">
        <f t="shared" si="75"/>
        <v>□</v>
      </c>
    </row>
    <row r="106" spans="1:15" x14ac:dyDescent="0.4">
      <c r="A106" s="211"/>
      <c r="B106" s="55">
        <v>25</v>
      </c>
      <c r="C106" s="56" t="s">
        <v>79</v>
      </c>
      <c r="D106" s="55">
        <f>IF('TS59（入力）'!D30="","",2-'TS59（入力）'!D30)</f>
        <v>0</v>
      </c>
      <c r="E106" s="55">
        <f>IF('TS59（入力）'!E30="","",2-'TS59（入力）'!E30)</f>
        <v>-1</v>
      </c>
      <c r="F106" s="55">
        <f>IF('TS59（入力）'!F30="","",2-'TS59（入力）'!F30)</f>
        <v>0</v>
      </c>
      <c r="G106" s="55" t="str">
        <f>IF('TS59（入力）'!G30="","",2-'TS59（入力）'!G30)</f>
        <v/>
      </c>
      <c r="H106" s="55" t="str">
        <f>IF('TS59（入力）'!H30="","",2-'TS59（入力）'!H30)</f>
        <v/>
      </c>
      <c r="I106" s="55" t="str">
        <f>IF('TS59（入力）'!I30="","",2-'TS59（入力）'!I30)</f>
        <v/>
      </c>
      <c r="J106" s="55" t="str">
        <f>IF('TS59（入力）'!J30="","",2-'TS59（入力）'!J30)</f>
        <v/>
      </c>
      <c r="K106" s="55" t="str">
        <f>IF('TS59（入力）'!K30="","",2-'TS59（入力）'!K30)</f>
        <v/>
      </c>
      <c r="L106" s="55" t="str">
        <f>IF('TS59（入力）'!L30="","",2-'TS59（入力）'!L30)</f>
        <v/>
      </c>
      <c r="M106" s="55" t="str">
        <f>IF('TS59（入力）'!M30="","",2-'TS59（入力）'!M30)</f>
        <v/>
      </c>
      <c r="N106" s="55" t="str">
        <f>IF('TS59（入力）'!N30="","",2-'TS59（入力）'!N30)</f>
        <v/>
      </c>
      <c r="O106" s="55" t="str">
        <f>IF('TS59（入力）'!O30="","",2-'TS59（入力）'!O30)</f>
        <v/>
      </c>
    </row>
    <row r="107" spans="1:15" x14ac:dyDescent="0.4">
      <c r="A107" s="211"/>
      <c r="B107" s="8" t="s">
        <v>378</v>
      </c>
      <c r="C107" s="10" t="s">
        <v>261</v>
      </c>
      <c r="D107" s="8" t="str">
        <f>IF(D106=1,"☑","□")</f>
        <v>□</v>
      </c>
      <c r="E107" s="48" t="str">
        <f t="shared" ref="E107:O107" si="76">IF(E106=1,"☑","□")</f>
        <v>□</v>
      </c>
      <c r="F107" s="48" t="str">
        <f t="shared" si="76"/>
        <v>□</v>
      </c>
      <c r="G107" s="48" t="str">
        <f t="shared" si="76"/>
        <v>□</v>
      </c>
      <c r="H107" s="48" t="str">
        <f t="shared" si="76"/>
        <v>□</v>
      </c>
      <c r="I107" s="48" t="str">
        <f t="shared" si="76"/>
        <v>□</v>
      </c>
      <c r="J107" s="48" t="str">
        <f t="shared" si="76"/>
        <v>□</v>
      </c>
      <c r="K107" s="48" t="str">
        <f t="shared" si="76"/>
        <v>□</v>
      </c>
      <c r="L107" s="48" t="str">
        <f t="shared" si="76"/>
        <v>□</v>
      </c>
      <c r="M107" s="48" t="str">
        <f t="shared" si="76"/>
        <v>□</v>
      </c>
      <c r="N107" s="48" t="str">
        <f t="shared" si="76"/>
        <v>□</v>
      </c>
      <c r="O107" s="48" t="str">
        <f t="shared" si="76"/>
        <v>□</v>
      </c>
    </row>
    <row r="108" spans="1:15" x14ac:dyDescent="0.4">
      <c r="A108" s="211"/>
      <c r="B108" s="8" t="s">
        <v>378</v>
      </c>
      <c r="C108" s="10" t="s">
        <v>262</v>
      </c>
      <c r="D108" s="8" t="str">
        <f>IF(D106="","□",IF(D106=0,"☑","□"))</f>
        <v>☑</v>
      </c>
      <c r="E108" s="48" t="str">
        <f t="shared" ref="E108:O108" si="77">IF(E106="","□",IF(E106=0,"☑","□"))</f>
        <v>□</v>
      </c>
      <c r="F108" s="48" t="str">
        <f t="shared" si="77"/>
        <v>☑</v>
      </c>
      <c r="G108" s="48" t="str">
        <f t="shared" si="77"/>
        <v>□</v>
      </c>
      <c r="H108" s="48" t="str">
        <f t="shared" si="77"/>
        <v>□</v>
      </c>
      <c r="I108" s="48" t="str">
        <f t="shared" si="77"/>
        <v>□</v>
      </c>
      <c r="J108" s="48" t="str">
        <f t="shared" si="77"/>
        <v>□</v>
      </c>
      <c r="K108" s="48" t="str">
        <f t="shared" si="77"/>
        <v>□</v>
      </c>
      <c r="L108" s="48" t="str">
        <f t="shared" si="77"/>
        <v>□</v>
      </c>
      <c r="M108" s="48" t="str">
        <f t="shared" si="77"/>
        <v>□</v>
      </c>
      <c r="N108" s="48" t="str">
        <f t="shared" si="77"/>
        <v>□</v>
      </c>
      <c r="O108" s="48" t="str">
        <f t="shared" si="77"/>
        <v>□</v>
      </c>
    </row>
    <row r="109" spans="1:15" x14ac:dyDescent="0.4">
      <c r="A109" s="211"/>
      <c r="B109" s="8" t="s">
        <v>378</v>
      </c>
      <c r="C109" s="10" t="s">
        <v>263</v>
      </c>
      <c r="D109" s="8" t="str">
        <f>IF(D106=-1,"☑","□")</f>
        <v>□</v>
      </c>
      <c r="E109" s="48" t="str">
        <f t="shared" ref="E109:O109" si="78">IF(E106=-1,"☑","□")</f>
        <v>☑</v>
      </c>
      <c r="F109" s="48" t="str">
        <f t="shared" si="78"/>
        <v>□</v>
      </c>
      <c r="G109" s="48" t="str">
        <f t="shared" si="78"/>
        <v>□</v>
      </c>
      <c r="H109" s="48" t="str">
        <f t="shared" si="78"/>
        <v>□</v>
      </c>
      <c r="I109" s="48" t="str">
        <f t="shared" si="78"/>
        <v>□</v>
      </c>
      <c r="J109" s="48" t="str">
        <f t="shared" si="78"/>
        <v>□</v>
      </c>
      <c r="K109" s="48" t="str">
        <f t="shared" si="78"/>
        <v>□</v>
      </c>
      <c r="L109" s="48" t="str">
        <f t="shared" si="78"/>
        <v>□</v>
      </c>
      <c r="M109" s="48" t="str">
        <f t="shared" si="78"/>
        <v>□</v>
      </c>
      <c r="N109" s="48" t="str">
        <f t="shared" si="78"/>
        <v>□</v>
      </c>
      <c r="O109" s="48" t="str">
        <f t="shared" si="78"/>
        <v>□</v>
      </c>
    </row>
    <row r="110" spans="1:15" x14ac:dyDescent="0.4">
      <c r="A110" s="211" t="s">
        <v>383</v>
      </c>
      <c r="B110" s="55">
        <v>26</v>
      </c>
      <c r="C110" s="56" t="s">
        <v>80</v>
      </c>
      <c r="D110" s="55">
        <f>IF('TS59（入力）'!D31="","",2-'TS59（入力）'!D31)</f>
        <v>0</v>
      </c>
      <c r="E110" s="55">
        <f>IF('TS59（入力）'!E31="","",2-'TS59（入力）'!E31)</f>
        <v>0</v>
      </c>
      <c r="F110" s="55">
        <f>IF('TS59（入力）'!F31="","",2-'TS59（入力）'!F31)</f>
        <v>0</v>
      </c>
      <c r="G110" s="55" t="str">
        <f>IF('TS59（入力）'!G31="","",2-'TS59（入力）'!G31)</f>
        <v/>
      </c>
      <c r="H110" s="55" t="str">
        <f>IF('TS59（入力）'!H31="","",2-'TS59（入力）'!H31)</f>
        <v/>
      </c>
      <c r="I110" s="55" t="str">
        <f>IF('TS59（入力）'!I31="","",2-'TS59（入力）'!I31)</f>
        <v/>
      </c>
      <c r="J110" s="55" t="str">
        <f>IF('TS59（入力）'!J31="","",2-'TS59（入力）'!J31)</f>
        <v/>
      </c>
      <c r="K110" s="55" t="str">
        <f>IF('TS59（入力）'!K31="","",2-'TS59（入力）'!K31)</f>
        <v/>
      </c>
      <c r="L110" s="55" t="str">
        <f>IF('TS59（入力）'!L31="","",2-'TS59（入力）'!L31)</f>
        <v/>
      </c>
      <c r="M110" s="55" t="str">
        <f>IF('TS59（入力）'!M31="","",2-'TS59（入力）'!M31)</f>
        <v/>
      </c>
      <c r="N110" s="55" t="str">
        <f>IF('TS59（入力）'!N31="","",2-'TS59（入力）'!N31)</f>
        <v/>
      </c>
      <c r="O110" s="55" t="str">
        <f>IF('TS59（入力）'!O31="","",2-'TS59（入力）'!O31)</f>
        <v/>
      </c>
    </row>
    <row r="111" spans="1:15" x14ac:dyDescent="0.4">
      <c r="A111" s="211"/>
      <c r="B111" s="8" t="s">
        <v>378</v>
      </c>
      <c r="C111" s="10" t="s">
        <v>264</v>
      </c>
      <c r="D111" s="8" t="str">
        <f>IF(D110=1,"☑","□")</f>
        <v>□</v>
      </c>
      <c r="E111" s="48" t="str">
        <f t="shared" ref="E111:O111" si="79">IF(E110=1,"☑","□")</f>
        <v>□</v>
      </c>
      <c r="F111" s="48" t="str">
        <f t="shared" si="79"/>
        <v>□</v>
      </c>
      <c r="G111" s="48" t="str">
        <f t="shared" si="79"/>
        <v>□</v>
      </c>
      <c r="H111" s="48" t="str">
        <f t="shared" si="79"/>
        <v>□</v>
      </c>
      <c r="I111" s="48" t="str">
        <f t="shared" si="79"/>
        <v>□</v>
      </c>
      <c r="J111" s="48" t="str">
        <f t="shared" si="79"/>
        <v>□</v>
      </c>
      <c r="K111" s="48" t="str">
        <f t="shared" si="79"/>
        <v>□</v>
      </c>
      <c r="L111" s="48" t="str">
        <f t="shared" si="79"/>
        <v>□</v>
      </c>
      <c r="M111" s="48" t="str">
        <f t="shared" si="79"/>
        <v>□</v>
      </c>
      <c r="N111" s="48" t="str">
        <f t="shared" si="79"/>
        <v>□</v>
      </c>
      <c r="O111" s="48" t="str">
        <f t="shared" si="79"/>
        <v>□</v>
      </c>
    </row>
    <row r="112" spans="1:15" x14ac:dyDescent="0.4">
      <c r="A112" s="211"/>
      <c r="B112" s="8" t="s">
        <v>378</v>
      </c>
      <c r="C112" s="10" t="s">
        <v>265</v>
      </c>
      <c r="D112" s="8" t="str">
        <f>IF(D110="","□",IF(D110=0,"☑","□"))</f>
        <v>☑</v>
      </c>
      <c r="E112" s="48" t="str">
        <f t="shared" ref="E112:O112" si="80">IF(E110="","□",IF(E110=0,"☑","□"))</f>
        <v>☑</v>
      </c>
      <c r="F112" s="48" t="str">
        <f t="shared" si="80"/>
        <v>☑</v>
      </c>
      <c r="G112" s="48" t="str">
        <f t="shared" si="80"/>
        <v>□</v>
      </c>
      <c r="H112" s="48" t="str">
        <f t="shared" si="80"/>
        <v>□</v>
      </c>
      <c r="I112" s="48" t="str">
        <f t="shared" si="80"/>
        <v>□</v>
      </c>
      <c r="J112" s="48" t="str">
        <f t="shared" si="80"/>
        <v>□</v>
      </c>
      <c r="K112" s="48" t="str">
        <f t="shared" si="80"/>
        <v>□</v>
      </c>
      <c r="L112" s="48" t="str">
        <f t="shared" si="80"/>
        <v>□</v>
      </c>
      <c r="M112" s="48" t="str">
        <f t="shared" si="80"/>
        <v>□</v>
      </c>
      <c r="N112" s="48" t="str">
        <f t="shared" si="80"/>
        <v>□</v>
      </c>
      <c r="O112" s="48" t="str">
        <f t="shared" si="80"/>
        <v>□</v>
      </c>
    </row>
    <row r="113" spans="1:15" x14ac:dyDescent="0.4">
      <c r="A113" s="211"/>
      <c r="B113" s="8" t="s">
        <v>378</v>
      </c>
      <c r="C113" s="10" t="s">
        <v>266</v>
      </c>
      <c r="D113" s="8" t="str">
        <f>IF(D110=-1,"☑","□")</f>
        <v>□</v>
      </c>
      <c r="E113" s="48" t="str">
        <f t="shared" ref="E113:O113" si="81">IF(E110=-1,"☑","□")</f>
        <v>□</v>
      </c>
      <c r="F113" s="48" t="str">
        <f t="shared" si="81"/>
        <v>□</v>
      </c>
      <c r="G113" s="48" t="str">
        <f t="shared" si="81"/>
        <v>□</v>
      </c>
      <c r="H113" s="48" t="str">
        <f t="shared" si="81"/>
        <v>□</v>
      </c>
      <c r="I113" s="48" t="str">
        <f t="shared" si="81"/>
        <v>□</v>
      </c>
      <c r="J113" s="48" t="str">
        <f t="shared" si="81"/>
        <v>□</v>
      </c>
      <c r="K113" s="48" t="str">
        <f t="shared" si="81"/>
        <v>□</v>
      </c>
      <c r="L113" s="48" t="str">
        <f t="shared" si="81"/>
        <v>□</v>
      </c>
      <c r="M113" s="48" t="str">
        <f t="shared" si="81"/>
        <v>□</v>
      </c>
      <c r="N113" s="48" t="str">
        <f t="shared" si="81"/>
        <v>□</v>
      </c>
      <c r="O113" s="48" t="str">
        <f t="shared" si="81"/>
        <v>□</v>
      </c>
    </row>
    <row r="114" spans="1:15" x14ac:dyDescent="0.4">
      <c r="A114" s="211"/>
      <c r="B114" s="55">
        <v>27</v>
      </c>
      <c r="C114" s="56" t="s">
        <v>81</v>
      </c>
      <c r="D114" s="55">
        <f>IF('TS59（入力）'!D32="","",2-'TS59（入力）'!D32)</f>
        <v>-1</v>
      </c>
      <c r="E114" s="55">
        <f>IF('TS59（入力）'!E32="","",2-'TS59（入力）'!E32)</f>
        <v>0</v>
      </c>
      <c r="F114" s="55">
        <f>IF('TS59（入力）'!F32="","",2-'TS59（入力）'!F32)</f>
        <v>0</v>
      </c>
      <c r="G114" s="55" t="str">
        <f>IF('TS59（入力）'!G32="","",2-'TS59（入力）'!G32)</f>
        <v/>
      </c>
      <c r="H114" s="55" t="str">
        <f>IF('TS59（入力）'!H32="","",2-'TS59（入力）'!H32)</f>
        <v/>
      </c>
      <c r="I114" s="55" t="str">
        <f>IF('TS59（入力）'!I32="","",2-'TS59（入力）'!I32)</f>
        <v/>
      </c>
      <c r="J114" s="55" t="str">
        <f>IF('TS59（入力）'!J32="","",2-'TS59（入力）'!J32)</f>
        <v/>
      </c>
      <c r="K114" s="55" t="str">
        <f>IF('TS59（入力）'!K32="","",2-'TS59（入力）'!K32)</f>
        <v/>
      </c>
      <c r="L114" s="55" t="str">
        <f>IF('TS59（入力）'!L32="","",2-'TS59（入力）'!L32)</f>
        <v/>
      </c>
      <c r="M114" s="55" t="str">
        <f>IF('TS59（入力）'!M32="","",2-'TS59（入力）'!M32)</f>
        <v/>
      </c>
      <c r="N114" s="55" t="str">
        <f>IF('TS59（入力）'!N32="","",2-'TS59（入力）'!N32)</f>
        <v/>
      </c>
      <c r="O114" s="55" t="str">
        <f>IF('TS59（入力）'!O32="","",2-'TS59（入力）'!O32)</f>
        <v/>
      </c>
    </row>
    <row r="115" spans="1:15" x14ac:dyDescent="0.4">
      <c r="A115" s="211"/>
      <c r="B115" s="8" t="s">
        <v>378</v>
      </c>
      <c r="C115" s="10" t="s">
        <v>267</v>
      </c>
      <c r="D115" s="8" t="str">
        <f>IF(D114=1,"☑","□")</f>
        <v>□</v>
      </c>
      <c r="E115" s="48" t="str">
        <f t="shared" ref="E115:O115" si="82">IF(E114=1,"☑","□")</f>
        <v>□</v>
      </c>
      <c r="F115" s="48" t="str">
        <f t="shared" si="82"/>
        <v>□</v>
      </c>
      <c r="G115" s="48" t="str">
        <f t="shared" si="82"/>
        <v>□</v>
      </c>
      <c r="H115" s="48" t="str">
        <f t="shared" si="82"/>
        <v>□</v>
      </c>
      <c r="I115" s="48" t="str">
        <f t="shared" si="82"/>
        <v>□</v>
      </c>
      <c r="J115" s="48" t="str">
        <f t="shared" si="82"/>
        <v>□</v>
      </c>
      <c r="K115" s="48" t="str">
        <f t="shared" si="82"/>
        <v>□</v>
      </c>
      <c r="L115" s="48" t="str">
        <f t="shared" si="82"/>
        <v>□</v>
      </c>
      <c r="M115" s="48" t="str">
        <f t="shared" si="82"/>
        <v>□</v>
      </c>
      <c r="N115" s="48" t="str">
        <f t="shared" si="82"/>
        <v>□</v>
      </c>
      <c r="O115" s="48" t="str">
        <f t="shared" si="82"/>
        <v>□</v>
      </c>
    </row>
    <row r="116" spans="1:15" x14ac:dyDescent="0.4">
      <c r="A116" s="211"/>
      <c r="B116" s="8" t="s">
        <v>378</v>
      </c>
      <c r="C116" s="10" t="s">
        <v>268</v>
      </c>
      <c r="D116" s="8" t="str">
        <f>IF(D114="","□",IF(D114=0,"☑","□"))</f>
        <v>□</v>
      </c>
      <c r="E116" s="48" t="str">
        <f t="shared" ref="E116:O116" si="83">IF(E114="","□",IF(E114=0,"☑","□"))</f>
        <v>☑</v>
      </c>
      <c r="F116" s="48" t="str">
        <f t="shared" si="83"/>
        <v>☑</v>
      </c>
      <c r="G116" s="48" t="str">
        <f t="shared" si="83"/>
        <v>□</v>
      </c>
      <c r="H116" s="48" t="str">
        <f t="shared" si="83"/>
        <v>□</v>
      </c>
      <c r="I116" s="48" t="str">
        <f t="shared" si="83"/>
        <v>□</v>
      </c>
      <c r="J116" s="48" t="str">
        <f t="shared" si="83"/>
        <v>□</v>
      </c>
      <c r="K116" s="48" t="str">
        <f t="shared" si="83"/>
        <v>□</v>
      </c>
      <c r="L116" s="48" t="str">
        <f t="shared" si="83"/>
        <v>□</v>
      </c>
      <c r="M116" s="48" t="str">
        <f t="shared" si="83"/>
        <v>□</v>
      </c>
      <c r="N116" s="48" t="str">
        <f t="shared" si="83"/>
        <v>□</v>
      </c>
      <c r="O116" s="48" t="str">
        <f t="shared" si="83"/>
        <v>□</v>
      </c>
    </row>
    <row r="117" spans="1:15" x14ac:dyDescent="0.4">
      <c r="A117" s="211"/>
      <c r="B117" s="8" t="s">
        <v>378</v>
      </c>
      <c r="C117" s="10" t="s">
        <v>269</v>
      </c>
      <c r="D117" s="8" t="str">
        <f>IF(D114=-1,"☑","□")</f>
        <v>☑</v>
      </c>
      <c r="E117" s="48" t="str">
        <f t="shared" ref="E117:O117" si="84">IF(E114=-1,"☑","□")</f>
        <v>□</v>
      </c>
      <c r="F117" s="48" t="str">
        <f t="shared" si="84"/>
        <v>□</v>
      </c>
      <c r="G117" s="48" t="str">
        <f t="shared" si="84"/>
        <v>□</v>
      </c>
      <c r="H117" s="48" t="str">
        <f t="shared" si="84"/>
        <v>□</v>
      </c>
      <c r="I117" s="48" t="str">
        <f t="shared" si="84"/>
        <v>□</v>
      </c>
      <c r="J117" s="48" t="str">
        <f t="shared" si="84"/>
        <v>□</v>
      </c>
      <c r="K117" s="48" t="str">
        <f t="shared" si="84"/>
        <v>□</v>
      </c>
      <c r="L117" s="48" t="str">
        <f t="shared" si="84"/>
        <v>□</v>
      </c>
      <c r="M117" s="48" t="str">
        <f t="shared" si="84"/>
        <v>□</v>
      </c>
      <c r="N117" s="48" t="str">
        <f t="shared" si="84"/>
        <v>□</v>
      </c>
      <c r="O117" s="48" t="str">
        <f t="shared" si="84"/>
        <v>□</v>
      </c>
    </row>
    <row r="118" spans="1:15" x14ac:dyDescent="0.4">
      <c r="A118" s="211"/>
      <c r="B118" s="55">
        <v>28</v>
      </c>
      <c r="C118" s="56" t="s">
        <v>82</v>
      </c>
      <c r="D118" s="55">
        <f>IF('TS59（入力）'!D33="","",2-'TS59（入力）'!D33)</f>
        <v>-1</v>
      </c>
      <c r="E118" s="55">
        <f>IF('TS59（入力）'!E33="","",2-'TS59（入力）'!E33)</f>
        <v>0</v>
      </c>
      <c r="F118" s="55">
        <f>IF('TS59（入力）'!F33="","",2-'TS59（入力）'!F33)</f>
        <v>0</v>
      </c>
      <c r="G118" s="55" t="str">
        <f>IF('TS59（入力）'!G33="","",2-'TS59（入力）'!G33)</f>
        <v/>
      </c>
      <c r="H118" s="55" t="str">
        <f>IF('TS59（入力）'!H33="","",2-'TS59（入力）'!H33)</f>
        <v/>
      </c>
      <c r="I118" s="55" t="str">
        <f>IF('TS59（入力）'!I33="","",2-'TS59（入力）'!I33)</f>
        <v/>
      </c>
      <c r="J118" s="55" t="str">
        <f>IF('TS59（入力）'!J33="","",2-'TS59（入力）'!J33)</f>
        <v/>
      </c>
      <c r="K118" s="55" t="str">
        <f>IF('TS59（入力）'!K33="","",2-'TS59（入力）'!K33)</f>
        <v/>
      </c>
      <c r="L118" s="55" t="str">
        <f>IF('TS59（入力）'!L33="","",2-'TS59（入力）'!L33)</f>
        <v/>
      </c>
      <c r="M118" s="55" t="str">
        <f>IF('TS59（入力）'!M33="","",2-'TS59（入力）'!M33)</f>
        <v/>
      </c>
      <c r="N118" s="55" t="str">
        <f>IF('TS59（入力）'!N33="","",2-'TS59（入力）'!N33)</f>
        <v/>
      </c>
      <c r="O118" s="55" t="str">
        <f>IF('TS59（入力）'!O33="","",2-'TS59（入力）'!O33)</f>
        <v/>
      </c>
    </row>
    <row r="119" spans="1:15" x14ac:dyDescent="0.4">
      <c r="A119" s="211"/>
      <c r="B119" s="8" t="s">
        <v>378</v>
      </c>
      <c r="C119" s="10" t="s">
        <v>270</v>
      </c>
      <c r="D119" s="8" t="str">
        <f>IF(D118=1,"☑","□")</f>
        <v>□</v>
      </c>
      <c r="E119" s="48" t="str">
        <f t="shared" ref="E119:O119" si="85">IF(E118=1,"☑","□")</f>
        <v>□</v>
      </c>
      <c r="F119" s="48" t="str">
        <f t="shared" si="85"/>
        <v>□</v>
      </c>
      <c r="G119" s="48" t="str">
        <f t="shared" si="85"/>
        <v>□</v>
      </c>
      <c r="H119" s="48" t="str">
        <f t="shared" si="85"/>
        <v>□</v>
      </c>
      <c r="I119" s="48" t="str">
        <f t="shared" si="85"/>
        <v>□</v>
      </c>
      <c r="J119" s="48" t="str">
        <f t="shared" si="85"/>
        <v>□</v>
      </c>
      <c r="K119" s="48" t="str">
        <f t="shared" si="85"/>
        <v>□</v>
      </c>
      <c r="L119" s="48" t="str">
        <f t="shared" si="85"/>
        <v>□</v>
      </c>
      <c r="M119" s="48" t="str">
        <f t="shared" si="85"/>
        <v>□</v>
      </c>
      <c r="N119" s="48" t="str">
        <f t="shared" si="85"/>
        <v>□</v>
      </c>
      <c r="O119" s="48" t="str">
        <f t="shared" si="85"/>
        <v>□</v>
      </c>
    </row>
    <row r="120" spans="1:15" x14ac:dyDescent="0.4">
      <c r="A120" s="211"/>
      <c r="B120" s="8" t="s">
        <v>378</v>
      </c>
      <c r="C120" s="10" t="s">
        <v>271</v>
      </c>
      <c r="D120" s="8" t="str">
        <f>IF(D118="","□",IF(D118=0,"☑","□"))</f>
        <v>□</v>
      </c>
      <c r="E120" s="48" t="str">
        <f t="shared" ref="E120:O120" si="86">IF(E118="","□",IF(E118=0,"☑","□"))</f>
        <v>☑</v>
      </c>
      <c r="F120" s="48" t="str">
        <f t="shared" si="86"/>
        <v>☑</v>
      </c>
      <c r="G120" s="48" t="str">
        <f t="shared" si="86"/>
        <v>□</v>
      </c>
      <c r="H120" s="48" t="str">
        <f t="shared" si="86"/>
        <v>□</v>
      </c>
      <c r="I120" s="48" t="str">
        <f t="shared" si="86"/>
        <v>□</v>
      </c>
      <c r="J120" s="48" t="str">
        <f t="shared" si="86"/>
        <v>□</v>
      </c>
      <c r="K120" s="48" t="str">
        <f t="shared" si="86"/>
        <v>□</v>
      </c>
      <c r="L120" s="48" t="str">
        <f t="shared" si="86"/>
        <v>□</v>
      </c>
      <c r="M120" s="48" t="str">
        <f t="shared" si="86"/>
        <v>□</v>
      </c>
      <c r="N120" s="48" t="str">
        <f t="shared" si="86"/>
        <v>□</v>
      </c>
      <c r="O120" s="48" t="str">
        <f t="shared" si="86"/>
        <v>□</v>
      </c>
    </row>
    <row r="121" spans="1:15" x14ac:dyDescent="0.4">
      <c r="A121" s="211"/>
      <c r="B121" s="8" t="s">
        <v>378</v>
      </c>
      <c r="C121" s="10" t="s">
        <v>272</v>
      </c>
      <c r="D121" s="8" t="str">
        <f>IF(D118=-1,"☑","□")</f>
        <v>☑</v>
      </c>
      <c r="E121" s="48" t="str">
        <f t="shared" ref="E121:O121" si="87">IF(E118=-1,"☑","□")</f>
        <v>□</v>
      </c>
      <c r="F121" s="48" t="str">
        <f t="shared" si="87"/>
        <v>□</v>
      </c>
      <c r="G121" s="48" t="str">
        <f t="shared" si="87"/>
        <v>□</v>
      </c>
      <c r="H121" s="48" t="str">
        <f t="shared" si="87"/>
        <v>□</v>
      </c>
      <c r="I121" s="48" t="str">
        <f t="shared" si="87"/>
        <v>□</v>
      </c>
      <c r="J121" s="48" t="str">
        <f t="shared" si="87"/>
        <v>□</v>
      </c>
      <c r="K121" s="48" t="str">
        <f t="shared" si="87"/>
        <v>□</v>
      </c>
      <c r="L121" s="48" t="str">
        <f t="shared" si="87"/>
        <v>□</v>
      </c>
      <c r="M121" s="48" t="str">
        <f t="shared" si="87"/>
        <v>□</v>
      </c>
      <c r="N121" s="48" t="str">
        <f t="shared" si="87"/>
        <v>□</v>
      </c>
      <c r="O121" s="48" t="str">
        <f t="shared" si="87"/>
        <v>□</v>
      </c>
    </row>
    <row r="122" spans="1:15" x14ac:dyDescent="0.4">
      <c r="A122" s="211"/>
      <c r="B122" s="55">
        <v>29</v>
      </c>
      <c r="C122" s="56" t="s">
        <v>83</v>
      </c>
      <c r="D122" s="55">
        <f>IF('TS59（入力）'!D34="","",2-'TS59（入力）'!D34)</f>
        <v>-1</v>
      </c>
      <c r="E122" s="55">
        <f>IF('TS59（入力）'!E34="","",2-'TS59（入力）'!E34)</f>
        <v>-1</v>
      </c>
      <c r="F122" s="55">
        <f>IF('TS59（入力）'!F34="","",2-'TS59（入力）'!F34)</f>
        <v>0</v>
      </c>
      <c r="G122" s="55" t="str">
        <f>IF('TS59（入力）'!G34="","",2-'TS59（入力）'!G34)</f>
        <v/>
      </c>
      <c r="H122" s="55" t="str">
        <f>IF('TS59（入力）'!H34="","",2-'TS59（入力）'!H34)</f>
        <v/>
      </c>
      <c r="I122" s="55" t="str">
        <f>IF('TS59（入力）'!I34="","",2-'TS59（入力）'!I34)</f>
        <v/>
      </c>
      <c r="J122" s="55" t="str">
        <f>IF('TS59（入力）'!J34="","",2-'TS59（入力）'!J34)</f>
        <v/>
      </c>
      <c r="K122" s="55" t="str">
        <f>IF('TS59（入力）'!K34="","",2-'TS59（入力）'!K34)</f>
        <v/>
      </c>
      <c r="L122" s="55" t="str">
        <f>IF('TS59（入力）'!L34="","",2-'TS59（入力）'!L34)</f>
        <v/>
      </c>
      <c r="M122" s="55" t="str">
        <f>IF('TS59（入力）'!M34="","",2-'TS59（入力）'!M34)</f>
        <v/>
      </c>
      <c r="N122" s="55" t="str">
        <f>IF('TS59（入力）'!N34="","",2-'TS59（入力）'!N34)</f>
        <v/>
      </c>
      <c r="O122" s="55" t="str">
        <f>IF('TS59（入力）'!O34="","",2-'TS59（入力）'!O34)</f>
        <v/>
      </c>
    </row>
    <row r="123" spans="1:15" x14ac:dyDescent="0.4">
      <c r="A123" s="211"/>
      <c r="B123" s="8" t="s">
        <v>378</v>
      </c>
      <c r="C123" s="10" t="s">
        <v>273</v>
      </c>
      <c r="D123" s="8" t="str">
        <f>IF(D122=1,"☑","□")</f>
        <v>□</v>
      </c>
      <c r="E123" s="48" t="str">
        <f t="shared" ref="E123:O123" si="88">IF(E122=1,"☑","□")</f>
        <v>□</v>
      </c>
      <c r="F123" s="48" t="str">
        <f t="shared" si="88"/>
        <v>□</v>
      </c>
      <c r="G123" s="48" t="str">
        <f t="shared" si="88"/>
        <v>□</v>
      </c>
      <c r="H123" s="48" t="str">
        <f t="shared" si="88"/>
        <v>□</v>
      </c>
      <c r="I123" s="48" t="str">
        <f t="shared" si="88"/>
        <v>□</v>
      </c>
      <c r="J123" s="48" t="str">
        <f t="shared" si="88"/>
        <v>□</v>
      </c>
      <c r="K123" s="48" t="str">
        <f t="shared" si="88"/>
        <v>□</v>
      </c>
      <c r="L123" s="48" t="str">
        <f t="shared" si="88"/>
        <v>□</v>
      </c>
      <c r="M123" s="48" t="str">
        <f t="shared" si="88"/>
        <v>□</v>
      </c>
      <c r="N123" s="48" t="str">
        <f t="shared" si="88"/>
        <v>□</v>
      </c>
      <c r="O123" s="48" t="str">
        <f t="shared" si="88"/>
        <v>□</v>
      </c>
    </row>
    <row r="124" spans="1:15" x14ac:dyDescent="0.4">
      <c r="A124" s="211"/>
      <c r="B124" s="8" t="s">
        <v>378</v>
      </c>
      <c r="C124" s="10" t="s">
        <v>274</v>
      </c>
      <c r="D124" s="8" t="str">
        <f>IF(D122="","□",IF(D122=0,"☑","□"))</f>
        <v>□</v>
      </c>
      <c r="E124" s="48" t="str">
        <f t="shared" ref="E124:O124" si="89">IF(E122="","□",IF(E122=0,"☑","□"))</f>
        <v>□</v>
      </c>
      <c r="F124" s="48" t="str">
        <f t="shared" si="89"/>
        <v>☑</v>
      </c>
      <c r="G124" s="48" t="str">
        <f t="shared" si="89"/>
        <v>□</v>
      </c>
      <c r="H124" s="48" t="str">
        <f t="shared" si="89"/>
        <v>□</v>
      </c>
      <c r="I124" s="48" t="str">
        <f t="shared" si="89"/>
        <v>□</v>
      </c>
      <c r="J124" s="48" t="str">
        <f t="shared" si="89"/>
        <v>□</v>
      </c>
      <c r="K124" s="48" t="str">
        <f t="shared" si="89"/>
        <v>□</v>
      </c>
      <c r="L124" s="48" t="str">
        <f t="shared" si="89"/>
        <v>□</v>
      </c>
      <c r="M124" s="48" t="str">
        <f t="shared" si="89"/>
        <v>□</v>
      </c>
      <c r="N124" s="48" t="str">
        <f t="shared" si="89"/>
        <v>□</v>
      </c>
      <c r="O124" s="48" t="str">
        <f t="shared" si="89"/>
        <v>□</v>
      </c>
    </row>
    <row r="125" spans="1:15" x14ac:dyDescent="0.4">
      <c r="A125" s="211"/>
      <c r="B125" s="8" t="s">
        <v>378</v>
      </c>
      <c r="C125" s="10" t="s">
        <v>275</v>
      </c>
      <c r="D125" s="8" t="str">
        <f>IF(D122=-1,"☑","□")</f>
        <v>☑</v>
      </c>
      <c r="E125" s="48" t="str">
        <f t="shared" ref="E125:O125" si="90">IF(E122=-1,"☑","□")</f>
        <v>☑</v>
      </c>
      <c r="F125" s="48" t="str">
        <f t="shared" si="90"/>
        <v>□</v>
      </c>
      <c r="G125" s="48" t="str">
        <f t="shared" si="90"/>
        <v>□</v>
      </c>
      <c r="H125" s="48" t="str">
        <f t="shared" si="90"/>
        <v>□</v>
      </c>
      <c r="I125" s="48" t="str">
        <f t="shared" si="90"/>
        <v>□</v>
      </c>
      <c r="J125" s="48" t="str">
        <f t="shared" si="90"/>
        <v>□</v>
      </c>
      <c r="K125" s="48" t="str">
        <f t="shared" si="90"/>
        <v>□</v>
      </c>
      <c r="L125" s="48" t="str">
        <f t="shared" si="90"/>
        <v>□</v>
      </c>
      <c r="M125" s="48" t="str">
        <f t="shared" si="90"/>
        <v>□</v>
      </c>
      <c r="N125" s="48" t="str">
        <f t="shared" si="90"/>
        <v>□</v>
      </c>
      <c r="O125" s="48" t="str">
        <f t="shared" si="90"/>
        <v>□</v>
      </c>
    </row>
    <row r="126" spans="1:15" x14ac:dyDescent="0.4">
      <c r="A126" s="211"/>
      <c r="B126" s="55">
        <v>30</v>
      </c>
      <c r="C126" s="56" t="s">
        <v>84</v>
      </c>
      <c r="D126" s="55">
        <f>IF('TS59（入力）'!D35="","",2-'TS59（入力）'!D35)</f>
        <v>-1</v>
      </c>
      <c r="E126" s="55">
        <f>IF('TS59（入力）'!E35="","",2-'TS59（入力）'!E35)</f>
        <v>-1</v>
      </c>
      <c r="F126" s="55">
        <f>IF('TS59（入力）'!F35="","",2-'TS59（入力）'!F35)</f>
        <v>0</v>
      </c>
      <c r="G126" s="55" t="str">
        <f>IF('TS59（入力）'!G35="","",2-'TS59（入力）'!G35)</f>
        <v/>
      </c>
      <c r="H126" s="55" t="str">
        <f>IF('TS59（入力）'!H35="","",2-'TS59（入力）'!H35)</f>
        <v/>
      </c>
      <c r="I126" s="55" t="str">
        <f>IF('TS59（入力）'!I35="","",2-'TS59（入力）'!I35)</f>
        <v/>
      </c>
      <c r="J126" s="55" t="str">
        <f>IF('TS59（入力）'!J35="","",2-'TS59（入力）'!J35)</f>
        <v/>
      </c>
      <c r="K126" s="55" t="str">
        <f>IF('TS59（入力）'!K35="","",2-'TS59（入力）'!K35)</f>
        <v/>
      </c>
      <c r="L126" s="55" t="str">
        <f>IF('TS59（入力）'!L35="","",2-'TS59（入力）'!L35)</f>
        <v/>
      </c>
      <c r="M126" s="55" t="str">
        <f>IF('TS59（入力）'!M35="","",2-'TS59（入力）'!M35)</f>
        <v/>
      </c>
      <c r="N126" s="55" t="str">
        <f>IF('TS59（入力）'!N35="","",2-'TS59（入力）'!N35)</f>
        <v/>
      </c>
      <c r="O126" s="55" t="str">
        <f>IF('TS59（入力）'!O35="","",2-'TS59（入力）'!O35)</f>
        <v/>
      </c>
    </row>
    <row r="127" spans="1:15" x14ac:dyDescent="0.4">
      <c r="A127" s="211"/>
      <c r="B127" s="8" t="s">
        <v>378</v>
      </c>
      <c r="C127" s="10" t="s">
        <v>276</v>
      </c>
      <c r="D127" s="8" t="str">
        <f>IF(D126=1,"☑","□")</f>
        <v>□</v>
      </c>
      <c r="E127" s="48" t="str">
        <f t="shared" ref="E127:O127" si="91">IF(E126=1,"☑","□")</f>
        <v>□</v>
      </c>
      <c r="F127" s="48" t="str">
        <f t="shared" si="91"/>
        <v>□</v>
      </c>
      <c r="G127" s="48" t="str">
        <f t="shared" si="91"/>
        <v>□</v>
      </c>
      <c r="H127" s="48" t="str">
        <f t="shared" si="91"/>
        <v>□</v>
      </c>
      <c r="I127" s="48" t="str">
        <f t="shared" si="91"/>
        <v>□</v>
      </c>
      <c r="J127" s="48" t="str">
        <f t="shared" si="91"/>
        <v>□</v>
      </c>
      <c r="K127" s="48" t="str">
        <f t="shared" si="91"/>
        <v>□</v>
      </c>
      <c r="L127" s="48" t="str">
        <f t="shared" si="91"/>
        <v>□</v>
      </c>
      <c r="M127" s="48" t="str">
        <f t="shared" si="91"/>
        <v>□</v>
      </c>
      <c r="N127" s="48" t="str">
        <f t="shared" si="91"/>
        <v>□</v>
      </c>
      <c r="O127" s="48" t="str">
        <f t="shared" si="91"/>
        <v>□</v>
      </c>
    </row>
    <row r="128" spans="1:15" x14ac:dyDescent="0.4">
      <c r="A128" s="211"/>
      <c r="B128" s="8" t="s">
        <v>378</v>
      </c>
      <c r="C128" s="10" t="s">
        <v>277</v>
      </c>
      <c r="D128" s="8" t="str">
        <f>IF(D126="","□",IF(D126=0,"☑","□"))</f>
        <v>□</v>
      </c>
      <c r="E128" s="48" t="str">
        <f t="shared" ref="E128:O128" si="92">IF(E126="","□",IF(E126=0,"☑","□"))</f>
        <v>□</v>
      </c>
      <c r="F128" s="48" t="str">
        <f t="shared" si="92"/>
        <v>☑</v>
      </c>
      <c r="G128" s="48" t="str">
        <f t="shared" si="92"/>
        <v>□</v>
      </c>
      <c r="H128" s="48" t="str">
        <f t="shared" si="92"/>
        <v>□</v>
      </c>
      <c r="I128" s="48" t="str">
        <f t="shared" si="92"/>
        <v>□</v>
      </c>
      <c r="J128" s="48" t="str">
        <f t="shared" si="92"/>
        <v>□</v>
      </c>
      <c r="K128" s="48" t="str">
        <f t="shared" si="92"/>
        <v>□</v>
      </c>
      <c r="L128" s="48" t="str">
        <f t="shared" si="92"/>
        <v>□</v>
      </c>
      <c r="M128" s="48" t="str">
        <f t="shared" si="92"/>
        <v>□</v>
      </c>
      <c r="N128" s="48" t="str">
        <f t="shared" si="92"/>
        <v>□</v>
      </c>
      <c r="O128" s="48" t="str">
        <f t="shared" si="92"/>
        <v>□</v>
      </c>
    </row>
    <row r="129" spans="1:15" x14ac:dyDescent="0.4">
      <c r="A129" s="211"/>
      <c r="B129" s="8" t="s">
        <v>378</v>
      </c>
      <c r="C129" s="10" t="s">
        <v>278</v>
      </c>
      <c r="D129" s="8" t="str">
        <f>IF(D126=-1,"☑","□")</f>
        <v>☑</v>
      </c>
      <c r="E129" s="48" t="str">
        <f t="shared" ref="E129:O129" si="93">IF(E126=-1,"☑","□")</f>
        <v>☑</v>
      </c>
      <c r="F129" s="48" t="str">
        <f t="shared" si="93"/>
        <v>□</v>
      </c>
      <c r="G129" s="48" t="str">
        <f t="shared" si="93"/>
        <v>□</v>
      </c>
      <c r="H129" s="48" t="str">
        <f t="shared" si="93"/>
        <v>□</v>
      </c>
      <c r="I129" s="48" t="str">
        <f t="shared" si="93"/>
        <v>□</v>
      </c>
      <c r="J129" s="48" t="str">
        <f t="shared" si="93"/>
        <v>□</v>
      </c>
      <c r="K129" s="48" t="str">
        <f t="shared" si="93"/>
        <v>□</v>
      </c>
      <c r="L129" s="48" t="str">
        <f t="shared" si="93"/>
        <v>□</v>
      </c>
      <c r="M129" s="48" t="str">
        <f t="shared" si="93"/>
        <v>□</v>
      </c>
      <c r="N129" s="48" t="str">
        <f t="shared" si="93"/>
        <v>□</v>
      </c>
      <c r="O129" s="48" t="str">
        <f t="shared" si="93"/>
        <v>□</v>
      </c>
    </row>
    <row r="130" spans="1:15" x14ac:dyDescent="0.4">
      <c r="A130" s="211"/>
      <c r="B130" s="55">
        <v>31</v>
      </c>
      <c r="C130" s="56" t="s">
        <v>85</v>
      </c>
      <c r="D130" s="55">
        <f>IF('TS59（入力）'!D36="","",2-'TS59（入力）'!D36)</f>
        <v>0</v>
      </c>
      <c r="E130" s="55">
        <f>IF('TS59（入力）'!E36="","",2-'TS59（入力）'!E36)</f>
        <v>0</v>
      </c>
      <c r="F130" s="55">
        <f>IF('TS59（入力）'!F36="","",2-'TS59（入力）'!F36)</f>
        <v>0</v>
      </c>
      <c r="G130" s="55" t="str">
        <f>IF('TS59（入力）'!G36="","",2-'TS59（入力）'!G36)</f>
        <v/>
      </c>
      <c r="H130" s="55" t="str">
        <f>IF('TS59（入力）'!H36="","",2-'TS59（入力）'!H36)</f>
        <v/>
      </c>
      <c r="I130" s="55" t="str">
        <f>IF('TS59（入力）'!I36="","",2-'TS59（入力）'!I36)</f>
        <v/>
      </c>
      <c r="J130" s="55" t="str">
        <f>IF('TS59（入力）'!J36="","",2-'TS59（入力）'!J36)</f>
        <v/>
      </c>
      <c r="K130" s="55" t="str">
        <f>IF('TS59（入力）'!K36="","",2-'TS59（入力）'!K36)</f>
        <v/>
      </c>
      <c r="L130" s="55" t="str">
        <f>IF('TS59（入力）'!L36="","",2-'TS59（入力）'!L36)</f>
        <v/>
      </c>
      <c r="M130" s="55" t="str">
        <f>IF('TS59（入力）'!M36="","",2-'TS59（入力）'!M36)</f>
        <v/>
      </c>
      <c r="N130" s="55" t="str">
        <f>IF('TS59（入力）'!N36="","",2-'TS59（入力）'!N36)</f>
        <v/>
      </c>
      <c r="O130" s="55" t="str">
        <f>IF('TS59（入力）'!O36="","",2-'TS59（入力）'!O36)</f>
        <v/>
      </c>
    </row>
    <row r="131" spans="1:15" x14ac:dyDescent="0.4">
      <c r="A131" s="211"/>
      <c r="B131" s="8" t="s">
        <v>378</v>
      </c>
      <c r="C131" s="10" t="s">
        <v>279</v>
      </c>
      <c r="D131" s="8" t="str">
        <f>IF(D130=1,"☑","□")</f>
        <v>□</v>
      </c>
      <c r="E131" s="48" t="str">
        <f t="shared" ref="E131:O131" si="94">IF(E130=1,"☑","□")</f>
        <v>□</v>
      </c>
      <c r="F131" s="48" t="str">
        <f t="shared" si="94"/>
        <v>□</v>
      </c>
      <c r="G131" s="48" t="str">
        <f t="shared" si="94"/>
        <v>□</v>
      </c>
      <c r="H131" s="48" t="str">
        <f t="shared" si="94"/>
        <v>□</v>
      </c>
      <c r="I131" s="48" t="str">
        <f t="shared" si="94"/>
        <v>□</v>
      </c>
      <c r="J131" s="48" t="str">
        <f t="shared" si="94"/>
        <v>□</v>
      </c>
      <c r="K131" s="48" t="str">
        <f t="shared" si="94"/>
        <v>□</v>
      </c>
      <c r="L131" s="48" t="str">
        <f t="shared" si="94"/>
        <v>□</v>
      </c>
      <c r="M131" s="48" t="str">
        <f t="shared" si="94"/>
        <v>□</v>
      </c>
      <c r="N131" s="48" t="str">
        <f t="shared" si="94"/>
        <v>□</v>
      </c>
      <c r="O131" s="48" t="str">
        <f t="shared" si="94"/>
        <v>□</v>
      </c>
    </row>
    <row r="132" spans="1:15" x14ac:dyDescent="0.4">
      <c r="A132" s="211"/>
      <c r="B132" s="8" t="s">
        <v>378</v>
      </c>
      <c r="C132" s="10" t="s">
        <v>280</v>
      </c>
      <c r="D132" s="8" t="str">
        <f>IF(D130="","□",IF(D130=0,"☑","□"))</f>
        <v>☑</v>
      </c>
      <c r="E132" s="48" t="str">
        <f t="shared" ref="E132:O132" si="95">IF(E130="","□",IF(E130=0,"☑","□"))</f>
        <v>☑</v>
      </c>
      <c r="F132" s="48" t="str">
        <f t="shared" si="95"/>
        <v>☑</v>
      </c>
      <c r="G132" s="48" t="str">
        <f t="shared" si="95"/>
        <v>□</v>
      </c>
      <c r="H132" s="48" t="str">
        <f t="shared" si="95"/>
        <v>□</v>
      </c>
      <c r="I132" s="48" t="str">
        <f t="shared" si="95"/>
        <v>□</v>
      </c>
      <c r="J132" s="48" t="str">
        <f t="shared" si="95"/>
        <v>□</v>
      </c>
      <c r="K132" s="48" t="str">
        <f t="shared" si="95"/>
        <v>□</v>
      </c>
      <c r="L132" s="48" t="str">
        <f t="shared" si="95"/>
        <v>□</v>
      </c>
      <c r="M132" s="48" t="str">
        <f t="shared" si="95"/>
        <v>□</v>
      </c>
      <c r="N132" s="48" t="str">
        <f t="shared" si="95"/>
        <v>□</v>
      </c>
      <c r="O132" s="48" t="str">
        <f t="shared" si="95"/>
        <v>□</v>
      </c>
    </row>
    <row r="133" spans="1:15" x14ac:dyDescent="0.4">
      <c r="A133" s="211"/>
      <c r="B133" s="8" t="s">
        <v>378</v>
      </c>
      <c r="C133" s="10" t="s">
        <v>281</v>
      </c>
      <c r="D133" s="8" t="str">
        <f>IF(D130=-1,"☑","□")</f>
        <v>□</v>
      </c>
      <c r="E133" s="48" t="str">
        <f t="shared" ref="E133:O133" si="96">IF(E130=-1,"☑","□")</f>
        <v>□</v>
      </c>
      <c r="F133" s="48" t="str">
        <f t="shared" si="96"/>
        <v>□</v>
      </c>
      <c r="G133" s="48" t="str">
        <f t="shared" si="96"/>
        <v>□</v>
      </c>
      <c r="H133" s="48" t="str">
        <f t="shared" si="96"/>
        <v>□</v>
      </c>
      <c r="I133" s="48" t="str">
        <f t="shared" si="96"/>
        <v>□</v>
      </c>
      <c r="J133" s="48" t="str">
        <f t="shared" si="96"/>
        <v>□</v>
      </c>
      <c r="K133" s="48" t="str">
        <f t="shared" si="96"/>
        <v>□</v>
      </c>
      <c r="L133" s="48" t="str">
        <f t="shared" si="96"/>
        <v>□</v>
      </c>
      <c r="M133" s="48" t="str">
        <f t="shared" si="96"/>
        <v>□</v>
      </c>
      <c r="N133" s="48" t="str">
        <f t="shared" si="96"/>
        <v>□</v>
      </c>
      <c r="O133" s="48" t="str">
        <f t="shared" si="96"/>
        <v>□</v>
      </c>
    </row>
    <row r="134" spans="1:15" x14ac:dyDescent="0.4">
      <c r="A134" s="211"/>
      <c r="B134" s="55">
        <v>32</v>
      </c>
      <c r="C134" s="56" t="s">
        <v>86</v>
      </c>
      <c r="D134" s="55">
        <f>IF('TS59（入力）'!D37="","",2-'TS59（入力）'!D37)</f>
        <v>0</v>
      </c>
      <c r="E134" s="55">
        <f>IF('TS59（入力）'!E37="","",2-'TS59（入力）'!E37)</f>
        <v>0</v>
      </c>
      <c r="F134" s="55">
        <f>IF('TS59（入力）'!F37="","",2-'TS59（入力）'!F37)</f>
        <v>0</v>
      </c>
      <c r="G134" s="55" t="str">
        <f>IF('TS59（入力）'!G37="","",2-'TS59（入力）'!G37)</f>
        <v/>
      </c>
      <c r="H134" s="55" t="str">
        <f>IF('TS59（入力）'!H37="","",2-'TS59（入力）'!H37)</f>
        <v/>
      </c>
      <c r="I134" s="55" t="str">
        <f>IF('TS59（入力）'!I37="","",2-'TS59（入力）'!I37)</f>
        <v/>
      </c>
      <c r="J134" s="55" t="str">
        <f>IF('TS59（入力）'!J37="","",2-'TS59（入力）'!J37)</f>
        <v/>
      </c>
      <c r="K134" s="55" t="str">
        <f>IF('TS59（入力）'!K37="","",2-'TS59（入力）'!K37)</f>
        <v/>
      </c>
      <c r="L134" s="55" t="str">
        <f>IF('TS59（入力）'!L37="","",2-'TS59（入力）'!L37)</f>
        <v/>
      </c>
      <c r="M134" s="55" t="str">
        <f>IF('TS59（入力）'!M37="","",2-'TS59（入力）'!M37)</f>
        <v/>
      </c>
      <c r="N134" s="55" t="str">
        <f>IF('TS59（入力）'!N37="","",2-'TS59（入力）'!N37)</f>
        <v/>
      </c>
      <c r="O134" s="55" t="str">
        <f>IF('TS59（入力）'!O37="","",2-'TS59（入力）'!O37)</f>
        <v/>
      </c>
    </row>
    <row r="135" spans="1:15" x14ac:dyDescent="0.4">
      <c r="A135" s="211"/>
      <c r="B135" s="8" t="s">
        <v>378</v>
      </c>
      <c r="C135" s="10" t="s">
        <v>282</v>
      </c>
      <c r="D135" s="8" t="str">
        <f>IF(D134=1,"☑","□")</f>
        <v>□</v>
      </c>
      <c r="E135" s="48" t="str">
        <f t="shared" ref="E135:O135" si="97">IF(E134=1,"☑","□")</f>
        <v>□</v>
      </c>
      <c r="F135" s="48" t="str">
        <f t="shared" si="97"/>
        <v>□</v>
      </c>
      <c r="G135" s="48" t="str">
        <f t="shared" si="97"/>
        <v>□</v>
      </c>
      <c r="H135" s="48" t="str">
        <f t="shared" si="97"/>
        <v>□</v>
      </c>
      <c r="I135" s="48" t="str">
        <f t="shared" si="97"/>
        <v>□</v>
      </c>
      <c r="J135" s="48" t="str">
        <f t="shared" si="97"/>
        <v>□</v>
      </c>
      <c r="K135" s="48" t="str">
        <f t="shared" si="97"/>
        <v>□</v>
      </c>
      <c r="L135" s="48" t="str">
        <f t="shared" si="97"/>
        <v>□</v>
      </c>
      <c r="M135" s="48" t="str">
        <f t="shared" si="97"/>
        <v>□</v>
      </c>
      <c r="N135" s="48" t="str">
        <f t="shared" si="97"/>
        <v>□</v>
      </c>
      <c r="O135" s="48" t="str">
        <f t="shared" si="97"/>
        <v>□</v>
      </c>
    </row>
    <row r="136" spans="1:15" x14ac:dyDescent="0.4">
      <c r="A136" s="211"/>
      <c r="B136" s="8" t="s">
        <v>378</v>
      </c>
      <c r="C136" s="10" t="s">
        <v>283</v>
      </c>
      <c r="D136" s="8" t="str">
        <f>IF(D134="","□",IF(D134=0,"☑","□"))</f>
        <v>☑</v>
      </c>
      <c r="E136" s="48" t="str">
        <f t="shared" ref="E136:O136" si="98">IF(E134="","□",IF(E134=0,"☑","□"))</f>
        <v>☑</v>
      </c>
      <c r="F136" s="48" t="str">
        <f t="shared" si="98"/>
        <v>☑</v>
      </c>
      <c r="G136" s="48" t="str">
        <f t="shared" si="98"/>
        <v>□</v>
      </c>
      <c r="H136" s="48" t="str">
        <f t="shared" si="98"/>
        <v>□</v>
      </c>
      <c r="I136" s="48" t="str">
        <f t="shared" si="98"/>
        <v>□</v>
      </c>
      <c r="J136" s="48" t="str">
        <f t="shared" si="98"/>
        <v>□</v>
      </c>
      <c r="K136" s="48" t="str">
        <f t="shared" si="98"/>
        <v>□</v>
      </c>
      <c r="L136" s="48" t="str">
        <f t="shared" si="98"/>
        <v>□</v>
      </c>
      <c r="M136" s="48" t="str">
        <f t="shared" si="98"/>
        <v>□</v>
      </c>
      <c r="N136" s="48" t="str">
        <f t="shared" si="98"/>
        <v>□</v>
      </c>
      <c r="O136" s="48" t="str">
        <f t="shared" si="98"/>
        <v>□</v>
      </c>
    </row>
    <row r="137" spans="1:15" x14ac:dyDescent="0.4">
      <c r="A137" s="211"/>
      <c r="B137" s="8" t="s">
        <v>378</v>
      </c>
      <c r="C137" s="10" t="s">
        <v>284</v>
      </c>
      <c r="D137" s="8" t="str">
        <f>IF(D134=-1,"☑","□")</f>
        <v>□</v>
      </c>
      <c r="E137" s="48" t="str">
        <f t="shared" ref="E137:O137" si="99">IF(E134=-1,"☑","□")</f>
        <v>□</v>
      </c>
      <c r="F137" s="48" t="str">
        <f t="shared" si="99"/>
        <v>□</v>
      </c>
      <c r="G137" s="48" t="str">
        <f t="shared" si="99"/>
        <v>□</v>
      </c>
      <c r="H137" s="48" t="str">
        <f t="shared" si="99"/>
        <v>□</v>
      </c>
      <c r="I137" s="48" t="str">
        <f t="shared" si="99"/>
        <v>□</v>
      </c>
      <c r="J137" s="48" t="str">
        <f t="shared" si="99"/>
        <v>□</v>
      </c>
      <c r="K137" s="48" t="str">
        <f t="shared" si="99"/>
        <v>□</v>
      </c>
      <c r="L137" s="48" t="str">
        <f t="shared" si="99"/>
        <v>□</v>
      </c>
      <c r="M137" s="48" t="str">
        <f t="shared" si="99"/>
        <v>□</v>
      </c>
      <c r="N137" s="48" t="str">
        <f t="shared" si="99"/>
        <v>□</v>
      </c>
      <c r="O137" s="48" t="str">
        <f t="shared" si="99"/>
        <v>□</v>
      </c>
    </row>
    <row r="138" spans="1:15" x14ac:dyDescent="0.4">
      <c r="A138" s="211"/>
      <c r="B138" s="55">
        <v>33</v>
      </c>
      <c r="C138" s="56" t="s">
        <v>87</v>
      </c>
      <c r="D138" s="55">
        <f>IF('TS59（入力）'!D38="","",2-'TS59（入力）'!D38)</f>
        <v>-1</v>
      </c>
      <c r="E138" s="55">
        <f>IF('TS59（入力）'!E38="","",2-'TS59（入力）'!E38)</f>
        <v>-1</v>
      </c>
      <c r="F138" s="55">
        <f>IF('TS59（入力）'!F38="","",2-'TS59（入力）'!F38)</f>
        <v>-1</v>
      </c>
      <c r="G138" s="55" t="str">
        <f>IF('TS59（入力）'!G38="","",2-'TS59（入力）'!G38)</f>
        <v/>
      </c>
      <c r="H138" s="55" t="str">
        <f>IF('TS59（入力）'!H38="","",2-'TS59（入力）'!H38)</f>
        <v/>
      </c>
      <c r="I138" s="55" t="str">
        <f>IF('TS59（入力）'!I38="","",2-'TS59（入力）'!I38)</f>
        <v/>
      </c>
      <c r="J138" s="55" t="str">
        <f>IF('TS59（入力）'!J38="","",2-'TS59（入力）'!J38)</f>
        <v/>
      </c>
      <c r="K138" s="55" t="str">
        <f>IF('TS59（入力）'!K38="","",2-'TS59（入力）'!K38)</f>
        <v/>
      </c>
      <c r="L138" s="55" t="str">
        <f>IF('TS59（入力）'!L38="","",2-'TS59（入力）'!L38)</f>
        <v/>
      </c>
      <c r="M138" s="55" t="str">
        <f>IF('TS59（入力）'!M38="","",2-'TS59（入力）'!M38)</f>
        <v/>
      </c>
      <c r="N138" s="55" t="str">
        <f>IF('TS59（入力）'!N38="","",2-'TS59（入力）'!N38)</f>
        <v/>
      </c>
      <c r="O138" s="55" t="str">
        <f>IF('TS59（入力）'!O38="","",2-'TS59（入力）'!O38)</f>
        <v/>
      </c>
    </row>
    <row r="139" spans="1:15" x14ac:dyDescent="0.4">
      <c r="A139" s="211"/>
      <c r="B139" s="8" t="s">
        <v>378</v>
      </c>
      <c r="C139" s="10" t="s">
        <v>285</v>
      </c>
      <c r="D139" s="8" t="str">
        <f>IF(D138=1,"☑","□")</f>
        <v>□</v>
      </c>
      <c r="E139" s="48" t="str">
        <f t="shared" ref="E139:O139" si="100">IF(E138=1,"☑","□")</f>
        <v>□</v>
      </c>
      <c r="F139" s="48" t="str">
        <f t="shared" si="100"/>
        <v>□</v>
      </c>
      <c r="G139" s="48" t="str">
        <f t="shared" si="100"/>
        <v>□</v>
      </c>
      <c r="H139" s="48" t="str">
        <f t="shared" si="100"/>
        <v>□</v>
      </c>
      <c r="I139" s="48" t="str">
        <f t="shared" si="100"/>
        <v>□</v>
      </c>
      <c r="J139" s="48" t="str">
        <f t="shared" si="100"/>
        <v>□</v>
      </c>
      <c r="K139" s="48" t="str">
        <f t="shared" si="100"/>
        <v>□</v>
      </c>
      <c r="L139" s="48" t="str">
        <f t="shared" si="100"/>
        <v>□</v>
      </c>
      <c r="M139" s="48" t="str">
        <f t="shared" si="100"/>
        <v>□</v>
      </c>
      <c r="N139" s="48" t="str">
        <f t="shared" si="100"/>
        <v>□</v>
      </c>
      <c r="O139" s="48" t="str">
        <f t="shared" si="100"/>
        <v>□</v>
      </c>
    </row>
    <row r="140" spans="1:15" x14ac:dyDescent="0.4">
      <c r="A140" s="211"/>
      <c r="B140" s="8" t="s">
        <v>378</v>
      </c>
      <c r="C140" s="10" t="s">
        <v>286</v>
      </c>
      <c r="D140" s="8" t="str">
        <f>IF(D138="","□",IF(D138=0,"☑","□"))</f>
        <v>□</v>
      </c>
      <c r="E140" s="48" t="str">
        <f t="shared" ref="E140:O140" si="101">IF(E138="","□",IF(E138=0,"☑","□"))</f>
        <v>□</v>
      </c>
      <c r="F140" s="48" t="str">
        <f t="shared" si="101"/>
        <v>□</v>
      </c>
      <c r="G140" s="48" t="str">
        <f t="shared" si="101"/>
        <v>□</v>
      </c>
      <c r="H140" s="48" t="str">
        <f t="shared" si="101"/>
        <v>□</v>
      </c>
      <c r="I140" s="48" t="str">
        <f t="shared" si="101"/>
        <v>□</v>
      </c>
      <c r="J140" s="48" t="str">
        <f t="shared" si="101"/>
        <v>□</v>
      </c>
      <c r="K140" s="48" t="str">
        <f t="shared" si="101"/>
        <v>□</v>
      </c>
      <c r="L140" s="48" t="str">
        <f t="shared" si="101"/>
        <v>□</v>
      </c>
      <c r="M140" s="48" t="str">
        <f t="shared" si="101"/>
        <v>□</v>
      </c>
      <c r="N140" s="48" t="str">
        <f t="shared" si="101"/>
        <v>□</v>
      </c>
      <c r="O140" s="48" t="str">
        <f t="shared" si="101"/>
        <v>□</v>
      </c>
    </row>
    <row r="141" spans="1:15" x14ac:dyDescent="0.4">
      <c r="A141" s="211"/>
      <c r="B141" s="8" t="s">
        <v>378</v>
      </c>
      <c r="C141" s="10" t="s">
        <v>287</v>
      </c>
      <c r="D141" s="8" t="str">
        <f>IF(D138=-1,"☑","□")</f>
        <v>☑</v>
      </c>
      <c r="E141" s="48" t="str">
        <f t="shared" ref="E141:O141" si="102">IF(E138=-1,"☑","□")</f>
        <v>☑</v>
      </c>
      <c r="F141" s="48" t="str">
        <f t="shared" si="102"/>
        <v>☑</v>
      </c>
      <c r="G141" s="48" t="str">
        <f t="shared" si="102"/>
        <v>□</v>
      </c>
      <c r="H141" s="48" t="str">
        <f t="shared" si="102"/>
        <v>□</v>
      </c>
      <c r="I141" s="48" t="str">
        <f t="shared" si="102"/>
        <v>□</v>
      </c>
      <c r="J141" s="48" t="str">
        <f t="shared" si="102"/>
        <v>□</v>
      </c>
      <c r="K141" s="48" t="str">
        <f t="shared" si="102"/>
        <v>□</v>
      </c>
      <c r="L141" s="48" t="str">
        <f t="shared" si="102"/>
        <v>□</v>
      </c>
      <c r="M141" s="48" t="str">
        <f t="shared" si="102"/>
        <v>□</v>
      </c>
      <c r="N141" s="48" t="str">
        <f t="shared" si="102"/>
        <v>□</v>
      </c>
      <c r="O141" s="48" t="str">
        <f t="shared" si="102"/>
        <v>□</v>
      </c>
    </row>
    <row r="142" spans="1:15" x14ac:dyDescent="0.4">
      <c r="A142" s="211"/>
      <c r="B142" s="55">
        <v>34</v>
      </c>
      <c r="C142" s="56" t="s">
        <v>88</v>
      </c>
      <c r="D142" s="55">
        <f>IF('TS59（入力）'!D39="","",2-'TS59（入力）'!D39)</f>
        <v>-1</v>
      </c>
      <c r="E142" s="55">
        <f>IF('TS59（入力）'!E39="","",2-'TS59（入力）'!E39)</f>
        <v>0</v>
      </c>
      <c r="F142" s="55">
        <f>IF('TS59（入力）'!F39="","",2-'TS59（入力）'!F39)</f>
        <v>0</v>
      </c>
      <c r="G142" s="55" t="str">
        <f>IF('TS59（入力）'!G39="","",2-'TS59（入力）'!G39)</f>
        <v/>
      </c>
      <c r="H142" s="55" t="str">
        <f>IF('TS59（入力）'!H39="","",2-'TS59（入力）'!H39)</f>
        <v/>
      </c>
      <c r="I142" s="55" t="str">
        <f>IF('TS59（入力）'!I39="","",2-'TS59（入力）'!I39)</f>
        <v/>
      </c>
      <c r="J142" s="55" t="str">
        <f>IF('TS59（入力）'!J39="","",2-'TS59（入力）'!J39)</f>
        <v/>
      </c>
      <c r="K142" s="55" t="str">
        <f>IF('TS59（入力）'!K39="","",2-'TS59（入力）'!K39)</f>
        <v/>
      </c>
      <c r="L142" s="55" t="str">
        <f>IF('TS59（入力）'!L39="","",2-'TS59（入力）'!L39)</f>
        <v/>
      </c>
      <c r="M142" s="55" t="str">
        <f>IF('TS59（入力）'!M39="","",2-'TS59（入力）'!M39)</f>
        <v/>
      </c>
      <c r="N142" s="55" t="str">
        <f>IF('TS59（入力）'!N39="","",2-'TS59（入力）'!N39)</f>
        <v/>
      </c>
      <c r="O142" s="55" t="str">
        <f>IF('TS59（入力）'!O39="","",2-'TS59（入力）'!O39)</f>
        <v/>
      </c>
    </row>
    <row r="143" spans="1:15" x14ac:dyDescent="0.4">
      <c r="A143" s="211"/>
      <c r="B143" s="8" t="s">
        <v>378</v>
      </c>
      <c r="C143" s="10" t="s">
        <v>288</v>
      </c>
      <c r="D143" s="8" t="str">
        <f>IF(D142=1,"☑","□")</f>
        <v>□</v>
      </c>
      <c r="E143" s="48" t="str">
        <f t="shared" ref="E143:O143" si="103">IF(E142=1,"☑","□")</f>
        <v>□</v>
      </c>
      <c r="F143" s="48" t="str">
        <f t="shared" si="103"/>
        <v>□</v>
      </c>
      <c r="G143" s="48" t="str">
        <f t="shared" si="103"/>
        <v>□</v>
      </c>
      <c r="H143" s="48" t="str">
        <f t="shared" si="103"/>
        <v>□</v>
      </c>
      <c r="I143" s="48" t="str">
        <f t="shared" si="103"/>
        <v>□</v>
      </c>
      <c r="J143" s="48" t="str">
        <f t="shared" si="103"/>
        <v>□</v>
      </c>
      <c r="K143" s="48" t="str">
        <f t="shared" si="103"/>
        <v>□</v>
      </c>
      <c r="L143" s="48" t="str">
        <f t="shared" si="103"/>
        <v>□</v>
      </c>
      <c r="M143" s="48" t="str">
        <f t="shared" si="103"/>
        <v>□</v>
      </c>
      <c r="N143" s="48" t="str">
        <f t="shared" si="103"/>
        <v>□</v>
      </c>
      <c r="O143" s="48" t="str">
        <f t="shared" si="103"/>
        <v>□</v>
      </c>
    </row>
    <row r="144" spans="1:15" x14ac:dyDescent="0.4">
      <c r="A144" s="211"/>
      <c r="B144" s="8" t="s">
        <v>378</v>
      </c>
      <c r="C144" s="10" t="s">
        <v>289</v>
      </c>
      <c r="D144" s="8" t="str">
        <f>IF(D142="","□",IF(D142=0,"☑","□"))</f>
        <v>□</v>
      </c>
      <c r="E144" s="48" t="str">
        <f t="shared" ref="E144:O144" si="104">IF(E142="","□",IF(E142=0,"☑","□"))</f>
        <v>☑</v>
      </c>
      <c r="F144" s="48" t="str">
        <f t="shared" si="104"/>
        <v>☑</v>
      </c>
      <c r="G144" s="48" t="str">
        <f t="shared" si="104"/>
        <v>□</v>
      </c>
      <c r="H144" s="48" t="str">
        <f t="shared" si="104"/>
        <v>□</v>
      </c>
      <c r="I144" s="48" t="str">
        <f t="shared" si="104"/>
        <v>□</v>
      </c>
      <c r="J144" s="48" t="str">
        <f t="shared" si="104"/>
        <v>□</v>
      </c>
      <c r="K144" s="48" t="str">
        <f t="shared" si="104"/>
        <v>□</v>
      </c>
      <c r="L144" s="48" t="str">
        <f t="shared" si="104"/>
        <v>□</v>
      </c>
      <c r="M144" s="48" t="str">
        <f t="shared" si="104"/>
        <v>□</v>
      </c>
      <c r="N144" s="48" t="str">
        <f t="shared" si="104"/>
        <v>□</v>
      </c>
      <c r="O144" s="48" t="str">
        <f t="shared" si="104"/>
        <v>□</v>
      </c>
    </row>
    <row r="145" spans="1:15" x14ac:dyDescent="0.4">
      <c r="A145" s="211"/>
      <c r="B145" s="8" t="s">
        <v>378</v>
      </c>
      <c r="C145" s="10" t="s">
        <v>290</v>
      </c>
      <c r="D145" s="8" t="str">
        <f>IF(D142=-1,"☑","□")</f>
        <v>☑</v>
      </c>
      <c r="E145" s="48" t="str">
        <f t="shared" ref="E145:O145" si="105">IF(E142=-1,"☑","□")</f>
        <v>□</v>
      </c>
      <c r="F145" s="48" t="str">
        <f t="shared" si="105"/>
        <v>□</v>
      </c>
      <c r="G145" s="48" t="str">
        <f t="shared" si="105"/>
        <v>□</v>
      </c>
      <c r="H145" s="48" t="str">
        <f t="shared" si="105"/>
        <v>□</v>
      </c>
      <c r="I145" s="48" t="str">
        <f t="shared" si="105"/>
        <v>□</v>
      </c>
      <c r="J145" s="48" t="str">
        <f t="shared" si="105"/>
        <v>□</v>
      </c>
      <c r="K145" s="48" t="str">
        <f t="shared" si="105"/>
        <v>□</v>
      </c>
      <c r="L145" s="48" t="str">
        <f t="shared" si="105"/>
        <v>□</v>
      </c>
      <c r="M145" s="48" t="str">
        <f t="shared" si="105"/>
        <v>□</v>
      </c>
      <c r="N145" s="48" t="str">
        <f t="shared" si="105"/>
        <v>□</v>
      </c>
      <c r="O145" s="48" t="str">
        <f t="shared" si="105"/>
        <v>□</v>
      </c>
    </row>
    <row r="146" spans="1:15" x14ac:dyDescent="0.4">
      <c r="A146" s="211"/>
      <c r="B146" s="55">
        <v>35</v>
      </c>
      <c r="C146" s="56" t="s">
        <v>89</v>
      </c>
      <c r="D146" s="55">
        <f>IF('TS59（入力）'!D40="","",2-'TS59（入力）'!D40)</f>
        <v>-1</v>
      </c>
      <c r="E146" s="55">
        <f>IF('TS59（入力）'!E40="","",2-'TS59（入力）'!E40)</f>
        <v>0</v>
      </c>
      <c r="F146" s="55">
        <f>IF('TS59（入力）'!F40="","",2-'TS59（入力）'!F40)</f>
        <v>0</v>
      </c>
      <c r="G146" s="55" t="str">
        <f>IF('TS59（入力）'!G40="","",2-'TS59（入力）'!G40)</f>
        <v/>
      </c>
      <c r="H146" s="55" t="str">
        <f>IF('TS59（入力）'!H40="","",2-'TS59（入力）'!H40)</f>
        <v/>
      </c>
      <c r="I146" s="55" t="str">
        <f>IF('TS59（入力）'!I40="","",2-'TS59（入力）'!I40)</f>
        <v/>
      </c>
      <c r="J146" s="55" t="str">
        <f>IF('TS59（入力）'!J40="","",2-'TS59（入力）'!J40)</f>
        <v/>
      </c>
      <c r="K146" s="55" t="str">
        <f>IF('TS59（入力）'!K40="","",2-'TS59（入力）'!K40)</f>
        <v/>
      </c>
      <c r="L146" s="55" t="str">
        <f>IF('TS59（入力）'!L40="","",2-'TS59（入力）'!L40)</f>
        <v/>
      </c>
      <c r="M146" s="55" t="str">
        <f>IF('TS59（入力）'!M40="","",2-'TS59（入力）'!M40)</f>
        <v/>
      </c>
      <c r="N146" s="55" t="str">
        <f>IF('TS59（入力）'!N40="","",2-'TS59（入力）'!N40)</f>
        <v/>
      </c>
      <c r="O146" s="55" t="str">
        <f>IF('TS59（入力）'!O40="","",2-'TS59（入力）'!O40)</f>
        <v/>
      </c>
    </row>
    <row r="147" spans="1:15" x14ac:dyDescent="0.4">
      <c r="A147" s="211"/>
      <c r="B147" s="8" t="s">
        <v>378</v>
      </c>
      <c r="C147" s="10" t="s">
        <v>291</v>
      </c>
      <c r="D147" s="8" t="str">
        <f>IF(D146=1,"☑","□")</f>
        <v>□</v>
      </c>
      <c r="E147" s="48" t="str">
        <f t="shared" ref="E147:O147" si="106">IF(E146=1,"☑","□")</f>
        <v>□</v>
      </c>
      <c r="F147" s="48" t="str">
        <f t="shared" si="106"/>
        <v>□</v>
      </c>
      <c r="G147" s="48" t="str">
        <f t="shared" si="106"/>
        <v>□</v>
      </c>
      <c r="H147" s="48" t="str">
        <f t="shared" si="106"/>
        <v>□</v>
      </c>
      <c r="I147" s="48" t="str">
        <f t="shared" si="106"/>
        <v>□</v>
      </c>
      <c r="J147" s="48" t="str">
        <f t="shared" si="106"/>
        <v>□</v>
      </c>
      <c r="K147" s="48" t="str">
        <f t="shared" si="106"/>
        <v>□</v>
      </c>
      <c r="L147" s="48" t="str">
        <f t="shared" si="106"/>
        <v>□</v>
      </c>
      <c r="M147" s="48" t="str">
        <f t="shared" si="106"/>
        <v>□</v>
      </c>
      <c r="N147" s="48" t="str">
        <f t="shared" si="106"/>
        <v>□</v>
      </c>
      <c r="O147" s="48" t="str">
        <f t="shared" si="106"/>
        <v>□</v>
      </c>
    </row>
    <row r="148" spans="1:15" x14ac:dyDescent="0.4">
      <c r="A148" s="211"/>
      <c r="B148" s="8" t="s">
        <v>378</v>
      </c>
      <c r="C148" s="10" t="s">
        <v>292</v>
      </c>
      <c r="D148" s="8" t="str">
        <f>IF(D146="","□",IF(D146=0,"☑","□"))</f>
        <v>□</v>
      </c>
      <c r="E148" s="48" t="str">
        <f t="shared" ref="E148:O148" si="107">IF(E146="","□",IF(E146=0,"☑","□"))</f>
        <v>☑</v>
      </c>
      <c r="F148" s="48" t="str">
        <f t="shared" si="107"/>
        <v>☑</v>
      </c>
      <c r="G148" s="48" t="str">
        <f t="shared" si="107"/>
        <v>□</v>
      </c>
      <c r="H148" s="48" t="str">
        <f t="shared" si="107"/>
        <v>□</v>
      </c>
      <c r="I148" s="48" t="str">
        <f t="shared" si="107"/>
        <v>□</v>
      </c>
      <c r="J148" s="48" t="str">
        <f t="shared" si="107"/>
        <v>□</v>
      </c>
      <c r="K148" s="48" t="str">
        <f t="shared" si="107"/>
        <v>□</v>
      </c>
      <c r="L148" s="48" t="str">
        <f t="shared" si="107"/>
        <v>□</v>
      </c>
      <c r="M148" s="48" t="str">
        <f t="shared" si="107"/>
        <v>□</v>
      </c>
      <c r="N148" s="48" t="str">
        <f t="shared" si="107"/>
        <v>□</v>
      </c>
      <c r="O148" s="48" t="str">
        <f t="shared" si="107"/>
        <v>□</v>
      </c>
    </row>
    <row r="149" spans="1:15" x14ac:dyDescent="0.4">
      <c r="A149" s="211"/>
      <c r="B149" s="8" t="s">
        <v>378</v>
      </c>
      <c r="C149" s="10" t="s">
        <v>293</v>
      </c>
      <c r="D149" s="8" t="str">
        <f>IF(D146=-1,"☑","□")</f>
        <v>☑</v>
      </c>
      <c r="E149" s="48" t="str">
        <f t="shared" ref="E149:O149" si="108">IF(E146=-1,"☑","□")</f>
        <v>□</v>
      </c>
      <c r="F149" s="48" t="str">
        <f t="shared" si="108"/>
        <v>□</v>
      </c>
      <c r="G149" s="48" t="str">
        <f t="shared" si="108"/>
        <v>□</v>
      </c>
      <c r="H149" s="48" t="str">
        <f t="shared" si="108"/>
        <v>□</v>
      </c>
      <c r="I149" s="48" t="str">
        <f t="shared" si="108"/>
        <v>□</v>
      </c>
      <c r="J149" s="48" t="str">
        <f t="shared" si="108"/>
        <v>□</v>
      </c>
      <c r="K149" s="48" t="str">
        <f t="shared" si="108"/>
        <v>□</v>
      </c>
      <c r="L149" s="48" t="str">
        <f t="shared" si="108"/>
        <v>□</v>
      </c>
      <c r="M149" s="48" t="str">
        <f t="shared" si="108"/>
        <v>□</v>
      </c>
      <c r="N149" s="48" t="str">
        <f t="shared" si="108"/>
        <v>□</v>
      </c>
      <c r="O149" s="48" t="str">
        <f t="shared" si="108"/>
        <v>□</v>
      </c>
    </row>
    <row r="150" spans="1:15" x14ac:dyDescent="0.4">
      <c r="A150" s="211"/>
      <c r="B150" s="55">
        <v>36</v>
      </c>
      <c r="C150" s="56" t="s">
        <v>90</v>
      </c>
      <c r="D150" s="55">
        <f>IF('TS59（入力）'!D41="","",2-'TS59（入力）'!D41)</f>
        <v>0</v>
      </c>
      <c r="E150" s="55">
        <f>IF('TS59（入力）'!E41="","",2-'TS59（入力）'!E41)</f>
        <v>-1</v>
      </c>
      <c r="F150" s="55">
        <f>IF('TS59（入力）'!F41="","",2-'TS59（入力）'!F41)</f>
        <v>0</v>
      </c>
      <c r="G150" s="55" t="str">
        <f>IF('TS59（入力）'!G41="","",2-'TS59（入力）'!G41)</f>
        <v/>
      </c>
      <c r="H150" s="55" t="str">
        <f>IF('TS59（入力）'!H41="","",2-'TS59（入力）'!H41)</f>
        <v/>
      </c>
      <c r="I150" s="55" t="str">
        <f>IF('TS59（入力）'!I41="","",2-'TS59（入力）'!I41)</f>
        <v/>
      </c>
      <c r="J150" s="55" t="str">
        <f>IF('TS59（入力）'!J41="","",2-'TS59（入力）'!J41)</f>
        <v/>
      </c>
      <c r="K150" s="55" t="str">
        <f>IF('TS59（入力）'!K41="","",2-'TS59（入力）'!K41)</f>
        <v/>
      </c>
      <c r="L150" s="55" t="str">
        <f>IF('TS59（入力）'!L41="","",2-'TS59（入力）'!L41)</f>
        <v/>
      </c>
      <c r="M150" s="55" t="str">
        <f>IF('TS59（入力）'!M41="","",2-'TS59（入力）'!M41)</f>
        <v/>
      </c>
      <c r="N150" s="55" t="str">
        <f>IF('TS59（入力）'!N41="","",2-'TS59（入力）'!N41)</f>
        <v/>
      </c>
      <c r="O150" s="55" t="str">
        <f>IF('TS59（入力）'!O41="","",2-'TS59（入力）'!O41)</f>
        <v/>
      </c>
    </row>
    <row r="151" spans="1:15" x14ac:dyDescent="0.4">
      <c r="A151" s="211"/>
      <c r="B151" s="8" t="s">
        <v>378</v>
      </c>
      <c r="C151" s="10" t="s">
        <v>294</v>
      </c>
      <c r="D151" s="8" t="str">
        <f>IF(D150=1,"☑","□")</f>
        <v>□</v>
      </c>
      <c r="E151" s="48" t="str">
        <f t="shared" ref="E151:O151" si="109">IF(E150=1,"☑","□")</f>
        <v>□</v>
      </c>
      <c r="F151" s="48" t="str">
        <f t="shared" si="109"/>
        <v>□</v>
      </c>
      <c r="G151" s="48" t="str">
        <f t="shared" si="109"/>
        <v>□</v>
      </c>
      <c r="H151" s="48" t="str">
        <f t="shared" si="109"/>
        <v>□</v>
      </c>
      <c r="I151" s="48" t="str">
        <f t="shared" si="109"/>
        <v>□</v>
      </c>
      <c r="J151" s="48" t="str">
        <f t="shared" si="109"/>
        <v>□</v>
      </c>
      <c r="K151" s="48" t="str">
        <f t="shared" si="109"/>
        <v>□</v>
      </c>
      <c r="L151" s="48" t="str">
        <f t="shared" si="109"/>
        <v>□</v>
      </c>
      <c r="M151" s="48" t="str">
        <f t="shared" si="109"/>
        <v>□</v>
      </c>
      <c r="N151" s="48" t="str">
        <f t="shared" si="109"/>
        <v>□</v>
      </c>
      <c r="O151" s="48" t="str">
        <f t="shared" si="109"/>
        <v>□</v>
      </c>
    </row>
    <row r="152" spans="1:15" x14ac:dyDescent="0.4">
      <c r="A152" s="211"/>
      <c r="B152" s="8" t="s">
        <v>378</v>
      </c>
      <c r="C152" s="10" t="s">
        <v>295</v>
      </c>
      <c r="D152" s="8" t="str">
        <f>IF(D150="","□",IF(D150=0,"☑","□"))</f>
        <v>☑</v>
      </c>
      <c r="E152" s="48" t="str">
        <f t="shared" ref="E152:O152" si="110">IF(E150="","□",IF(E150=0,"☑","□"))</f>
        <v>□</v>
      </c>
      <c r="F152" s="48" t="str">
        <f t="shared" si="110"/>
        <v>☑</v>
      </c>
      <c r="G152" s="48" t="str">
        <f t="shared" si="110"/>
        <v>□</v>
      </c>
      <c r="H152" s="48" t="str">
        <f t="shared" si="110"/>
        <v>□</v>
      </c>
      <c r="I152" s="48" t="str">
        <f t="shared" si="110"/>
        <v>□</v>
      </c>
      <c r="J152" s="48" t="str">
        <f t="shared" si="110"/>
        <v>□</v>
      </c>
      <c r="K152" s="48" t="str">
        <f t="shared" si="110"/>
        <v>□</v>
      </c>
      <c r="L152" s="48" t="str">
        <f t="shared" si="110"/>
        <v>□</v>
      </c>
      <c r="M152" s="48" t="str">
        <f t="shared" si="110"/>
        <v>□</v>
      </c>
      <c r="N152" s="48" t="str">
        <f t="shared" si="110"/>
        <v>□</v>
      </c>
      <c r="O152" s="48" t="str">
        <f t="shared" si="110"/>
        <v>□</v>
      </c>
    </row>
    <row r="153" spans="1:15" x14ac:dyDescent="0.4">
      <c r="A153" s="211"/>
      <c r="B153" s="8" t="s">
        <v>378</v>
      </c>
      <c r="C153" s="10" t="s">
        <v>296</v>
      </c>
      <c r="D153" s="8" t="str">
        <f>IF(D150=-1,"☑","□")</f>
        <v>□</v>
      </c>
      <c r="E153" s="48" t="str">
        <f t="shared" ref="E153:O153" si="111">IF(E150=-1,"☑","□")</f>
        <v>☑</v>
      </c>
      <c r="F153" s="48" t="str">
        <f t="shared" si="111"/>
        <v>□</v>
      </c>
      <c r="G153" s="48" t="str">
        <f t="shared" si="111"/>
        <v>□</v>
      </c>
      <c r="H153" s="48" t="str">
        <f t="shared" si="111"/>
        <v>□</v>
      </c>
      <c r="I153" s="48" t="str">
        <f t="shared" si="111"/>
        <v>□</v>
      </c>
      <c r="J153" s="48" t="str">
        <f t="shared" si="111"/>
        <v>□</v>
      </c>
      <c r="K153" s="48" t="str">
        <f t="shared" si="111"/>
        <v>□</v>
      </c>
      <c r="L153" s="48" t="str">
        <f t="shared" si="111"/>
        <v>□</v>
      </c>
      <c r="M153" s="48" t="str">
        <f t="shared" si="111"/>
        <v>□</v>
      </c>
      <c r="N153" s="48" t="str">
        <f t="shared" si="111"/>
        <v>□</v>
      </c>
      <c r="O153" s="48" t="str">
        <f t="shared" si="111"/>
        <v>□</v>
      </c>
    </row>
    <row r="154" spans="1:15" x14ac:dyDescent="0.4">
      <c r="A154" s="211" t="s">
        <v>385</v>
      </c>
      <c r="B154" s="55">
        <v>37</v>
      </c>
      <c r="C154" s="56" t="s">
        <v>91</v>
      </c>
      <c r="D154" s="55">
        <f>IF('TS59（入力）'!D42="","",2-'TS59（入力）'!D42)</f>
        <v>-1</v>
      </c>
      <c r="E154" s="55">
        <f>IF('TS59（入力）'!E42="","",2-'TS59（入力）'!E42)</f>
        <v>-1</v>
      </c>
      <c r="F154" s="55">
        <f>IF('TS59（入力）'!F42="","",2-'TS59（入力）'!F42)</f>
        <v>0</v>
      </c>
      <c r="G154" s="55" t="str">
        <f>IF('TS59（入力）'!G42="","",2-'TS59（入力）'!G42)</f>
        <v/>
      </c>
      <c r="H154" s="55" t="str">
        <f>IF('TS59（入力）'!H42="","",2-'TS59（入力）'!H42)</f>
        <v/>
      </c>
      <c r="I154" s="55" t="str">
        <f>IF('TS59（入力）'!I42="","",2-'TS59（入力）'!I42)</f>
        <v/>
      </c>
      <c r="J154" s="55" t="str">
        <f>IF('TS59（入力）'!J42="","",2-'TS59（入力）'!J42)</f>
        <v/>
      </c>
      <c r="K154" s="55" t="str">
        <f>IF('TS59（入力）'!K42="","",2-'TS59（入力）'!K42)</f>
        <v/>
      </c>
      <c r="L154" s="55" t="str">
        <f>IF('TS59（入力）'!L42="","",2-'TS59（入力）'!L42)</f>
        <v/>
      </c>
      <c r="M154" s="55" t="str">
        <f>IF('TS59（入力）'!M42="","",2-'TS59（入力）'!M42)</f>
        <v/>
      </c>
      <c r="N154" s="55" t="str">
        <f>IF('TS59（入力）'!N42="","",2-'TS59（入力）'!N42)</f>
        <v/>
      </c>
      <c r="O154" s="55" t="str">
        <f>IF('TS59（入力）'!O42="","",2-'TS59（入力）'!O42)</f>
        <v/>
      </c>
    </row>
    <row r="155" spans="1:15" x14ac:dyDescent="0.4">
      <c r="A155" s="211"/>
      <c r="B155" s="8" t="s">
        <v>378</v>
      </c>
      <c r="C155" s="10" t="s">
        <v>297</v>
      </c>
      <c r="D155" s="8" t="str">
        <f>IF(D154=1,"☑","□")</f>
        <v>□</v>
      </c>
      <c r="E155" s="48" t="str">
        <f t="shared" ref="E155:O155" si="112">IF(E154=1,"☑","□")</f>
        <v>□</v>
      </c>
      <c r="F155" s="48" t="str">
        <f t="shared" si="112"/>
        <v>□</v>
      </c>
      <c r="G155" s="48" t="str">
        <f t="shared" si="112"/>
        <v>□</v>
      </c>
      <c r="H155" s="48" t="str">
        <f t="shared" si="112"/>
        <v>□</v>
      </c>
      <c r="I155" s="48" t="str">
        <f t="shared" si="112"/>
        <v>□</v>
      </c>
      <c r="J155" s="48" t="str">
        <f t="shared" si="112"/>
        <v>□</v>
      </c>
      <c r="K155" s="48" t="str">
        <f t="shared" si="112"/>
        <v>□</v>
      </c>
      <c r="L155" s="48" t="str">
        <f t="shared" si="112"/>
        <v>□</v>
      </c>
      <c r="M155" s="48" t="str">
        <f t="shared" si="112"/>
        <v>□</v>
      </c>
      <c r="N155" s="48" t="str">
        <f t="shared" si="112"/>
        <v>□</v>
      </c>
      <c r="O155" s="48" t="str">
        <f t="shared" si="112"/>
        <v>□</v>
      </c>
    </row>
    <row r="156" spans="1:15" x14ac:dyDescent="0.4">
      <c r="A156" s="211"/>
      <c r="B156" s="8" t="s">
        <v>378</v>
      </c>
      <c r="C156" s="10" t="s">
        <v>298</v>
      </c>
      <c r="D156" s="8" t="str">
        <f>IF(D154="","□",IF(D154=0,"☑","□"))</f>
        <v>□</v>
      </c>
      <c r="E156" s="48" t="str">
        <f t="shared" ref="E156:O156" si="113">IF(E154="","□",IF(E154=0,"☑","□"))</f>
        <v>□</v>
      </c>
      <c r="F156" s="48" t="str">
        <f t="shared" si="113"/>
        <v>☑</v>
      </c>
      <c r="G156" s="48" t="str">
        <f t="shared" si="113"/>
        <v>□</v>
      </c>
      <c r="H156" s="48" t="str">
        <f t="shared" si="113"/>
        <v>□</v>
      </c>
      <c r="I156" s="48" t="str">
        <f t="shared" si="113"/>
        <v>□</v>
      </c>
      <c r="J156" s="48" t="str">
        <f t="shared" si="113"/>
        <v>□</v>
      </c>
      <c r="K156" s="48" t="str">
        <f t="shared" si="113"/>
        <v>□</v>
      </c>
      <c r="L156" s="48" t="str">
        <f t="shared" si="113"/>
        <v>□</v>
      </c>
      <c r="M156" s="48" t="str">
        <f t="shared" si="113"/>
        <v>□</v>
      </c>
      <c r="N156" s="48" t="str">
        <f t="shared" si="113"/>
        <v>□</v>
      </c>
      <c r="O156" s="48" t="str">
        <f t="shared" si="113"/>
        <v>□</v>
      </c>
    </row>
    <row r="157" spans="1:15" x14ac:dyDescent="0.4">
      <c r="A157" s="211"/>
      <c r="B157" s="8" t="s">
        <v>378</v>
      </c>
      <c r="C157" s="10" t="s">
        <v>299</v>
      </c>
      <c r="D157" s="8" t="str">
        <f>IF(D154=-1,"☑","□")</f>
        <v>☑</v>
      </c>
      <c r="E157" s="48" t="str">
        <f t="shared" ref="E157:O157" si="114">IF(E154=-1,"☑","□")</f>
        <v>☑</v>
      </c>
      <c r="F157" s="48" t="str">
        <f t="shared" si="114"/>
        <v>□</v>
      </c>
      <c r="G157" s="48" t="str">
        <f t="shared" si="114"/>
        <v>□</v>
      </c>
      <c r="H157" s="48" t="str">
        <f t="shared" si="114"/>
        <v>□</v>
      </c>
      <c r="I157" s="48" t="str">
        <f t="shared" si="114"/>
        <v>□</v>
      </c>
      <c r="J157" s="48" t="str">
        <f t="shared" si="114"/>
        <v>□</v>
      </c>
      <c r="K157" s="48" t="str">
        <f t="shared" si="114"/>
        <v>□</v>
      </c>
      <c r="L157" s="48" t="str">
        <f t="shared" si="114"/>
        <v>□</v>
      </c>
      <c r="M157" s="48" t="str">
        <f t="shared" si="114"/>
        <v>□</v>
      </c>
      <c r="N157" s="48" t="str">
        <f t="shared" si="114"/>
        <v>□</v>
      </c>
      <c r="O157" s="48" t="str">
        <f t="shared" si="114"/>
        <v>□</v>
      </c>
    </row>
    <row r="158" spans="1:15" x14ac:dyDescent="0.4">
      <c r="A158" s="211"/>
      <c r="B158" s="55">
        <v>38</v>
      </c>
      <c r="C158" s="56" t="s">
        <v>92</v>
      </c>
      <c r="D158" s="55">
        <f>IF('TS59（入力）'!D43="","",2-'TS59（入力）'!D43)</f>
        <v>-1</v>
      </c>
      <c r="E158" s="55">
        <f>IF('TS59（入力）'!E43="","",2-'TS59（入力）'!E43)</f>
        <v>-1</v>
      </c>
      <c r="F158" s="55">
        <f>IF('TS59（入力）'!F43="","",2-'TS59（入力）'!F43)</f>
        <v>0</v>
      </c>
      <c r="G158" s="55" t="str">
        <f>IF('TS59（入力）'!G43="","",2-'TS59（入力）'!G43)</f>
        <v/>
      </c>
      <c r="H158" s="55" t="str">
        <f>IF('TS59（入力）'!H43="","",2-'TS59（入力）'!H43)</f>
        <v/>
      </c>
      <c r="I158" s="55" t="str">
        <f>IF('TS59（入力）'!I43="","",2-'TS59（入力）'!I43)</f>
        <v/>
      </c>
      <c r="J158" s="55" t="str">
        <f>IF('TS59（入力）'!J43="","",2-'TS59（入力）'!J43)</f>
        <v/>
      </c>
      <c r="K158" s="55" t="str">
        <f>IF('TS59（入力）'!K43="","",2-'TS59（入力）'!K43)</f>
        <v/>
      </c>
      <c r="L158" s="55" t="str">
        <f>IF('TS59（入力）'!L43="","",2-'TS59（入力）'!L43)</f>
        <v/>
      </c>
      <c r="M158" s="55" t="str">
        <f>IF('TS59（入力）'!M43="","",2-'TS59（入力）'!M43)</f>
        <v/>
      </c>
      <c r="N158" s="55" t="str">
        <f>IF('TS59（入力）'!N43="","",2-'TS59（入力）'!N43)</f>
        <v/>
      </c>
      <c r="O158" s="55" t="str">
        <f>IF('TS59（入力）'!O43="","",2-'TS59（入力）'!O43)</f>
        <v/>
      </c>
    </row>
    <row r="159" spans="1:15" x14ac:dyDescent="0.4">
      <c r="A159" s="211"/>
      <c r="B159" s="8" t="s">
        <v>378</v>
      </c>
      <c r="C159" s="10" t="s">
        <v>300</v>
      </c>
      <c r="D159" s="8" t="str">
        <f>IF(D158=1,"☑","□")</f>
        <v>□</v>
      </c>
      <c r="E159" s="48" t="str">
        <f t="shared" ref="E159:O159" si="115">IF(E158=1,"☑","□")</f>
        <v>□</v>
      </c>
      <c r="F159" s="48" t="str">
        <f t="shared" si="115"/>
        <v>□</v>
      </c>
      <c r="G159" s="48" t="str">
        <f t="shared" si="115"/>
        <v>□</v>
      </c>
      <c r="H159" s="48" t="str">
        <f t="shared" si="115"/>
        <v>□</v>
      </c>
      <c r="I159" s="48" t="str">
        <f t="shared" si="115"/>
        <v>□</v>
      </c>
      <c r="J159" s="48" t="str">
        <f t="shared" si="115"/>
        <v>□</v>
      </c>
      <c r="K159" s="48" t="str">
        <f t="shared" si="115"/>
        <v>□</v>
      </c>
      <c r="L159" s="48" t="str">
        <f t="shared" si="115"/>
        <v>□</v>
      </c>
      <c r="M159" s="48" t="str">
        <f t="shared" si="115"/>
        <v>□</v>
      </c>
      <c r="N159" s="48" t="str">
        <f t="shared" si="115"/>
        <v>□</v>
      </c>
      <c r="O159" s="48" t="str">
        <f t="shared" si="115"/>
        <v>□</v>
      </c>
    </row>
    <row r="160" spans="1:15" x14ac:dyDescent="0.4">
      <c r="A160" s="211"/>
      <c r="B160" s="8" t="s">
        <v>378</v>
      </c>
      <c r="C160" s="10" t="s">
        <v>301</v>
      </c>
      <c r="D160" s="8" t="str">
        <f>IF(D158="","□",IF(D158=0,"☑","□"))</f>
        <v>□</v>
      </c>
      <c r="E160" s="48" t="str">
        <f t="shared" ref="E160:O160" si="116">IF(E158="","□",IF(E158=0,"☑","□"))</f>
        <v>□</v>
      </c>
      <c r="F160" s="48" t="str">
        <f t="shared" si="116"/>
        <v>☑</v>
      </c>
      <c r="G160" s="48" t="str">
        <f t="shared" si="116"/>
        <v>□</v>
      </c>
      <c r="H160" s="48" t="str">
        <f t="shared" si="116"/>
        <v>□</v>
      </c>
      <c r="I160" s="48" t="str">
        <f t="shared" si="116"/>
        <v>□</v>
      </c>
      <c r="J160" s="48" t="str">
        <f t="shared" si="116"/>
        <v>□</v>
      </c>
      <c r="K160" s="48" t="str">
        <f t="shared" si="116"/>
        <v>□</v>
      </c>
      <c r="L160" s="48" t="str">
        <f t="shared" si="116"/>
        <v>□</v>
      </c>
      <c r="M160" s="48" t="str">
        <f t="shared" si="116"/>
        <v>□</v>
      </c>
      <c r="N160" s="48" t="str">
        <f t="shared" si="116"/>
        <v>□</v>
      </c>
      <c r="O160" s="48" t="str">
        <f t="shared" si="116"/>
        <v>□</v>
      </c>
    </row>
    <row r="161" spans="1:15" x14ac:dyDescent="0.4">
      <c r="A161" s="211"/>
      <c r="B161" s="8" t="s">
        <v>378</v>
      </c>
      <c r="C161" s="10" t="s">
        <v>302</v>
      </c>
      <c r="D161" s="8" t="str">
        <f>IF(D158=-1,"☑","□")</f>
        <v>☑</v>
      </c>
      <c r="E161" s="48" t="str">
        <f t="shared" ref="E161:O161" si="117">IF(E158=-1,"☑","□")</f>
        <v>☑</v>
      </c>
      <c r="F161" s="48" t="str">
        <f t="shared" si="117"/>
        <v>□</v>
      </c>
      <c r="G161" s="48" t="str">
        <f t="shared" si="117"/>
        <v>□</v>
      </c>
      <c r="H161" s="48" t="str">
        <f t="shared" si="117"/>
        <v>□</v>
      </c>
      <c r="I161" s="48" t="str">
        <f t="shared" si="117"/>
        <v>□</v>
      </c>
      <c r="J161" s="48" t="str">
        <f t="shared" si="117"/>
        <v>□</v>
      </c>
      <c r="K161" s="48" t="str">
        <f t="shared" si="117"/>
        <v>□</v>
      </c>
      <c r="L161" s="48" t="str">
        <f t="shared" si="117"/>
        <v>□</v>
      </c>
      <c r="M161" s="48" t="str">
        <f t="shared" si="117"/>
        <v>□</v>
      </c>
      <c r="N161" s="48" t="str">
        <f t="shared" si="117"/>
        <v>□</v>
      </c>
      <c r="O161" s="48" t="str">
        <f t="shared" si="117"/>
        <v>□</v>
      </c>
    </row>
    <row r="162" spans="1:15" x14ac:dyDescent="0.4">
      <c r="A162" s="211"/>
      <c r="B162" s="55">
        <v>39</v>
      </c>
      <c r="C162" s="56" t="s">
        <v>93</v>
      </c>
      <c r="D162" s="55">
        <f>IF('TS59（入力）'!D44="","",2-'TS59（入力）'!D44)</f>
        <v>-1</v>
      </c>
      <c r="E162" s="55">
        <f>IF('TS59（入力）'!E44="","",2-'TS59（入力）'!E44)</f>
        <v>-1</v>
      </c>
      <c r="F162" s="55">
        <f>IF('TS59（入力）'!F44="","",2-'TS59（入力）'!F44)</f>
        <v>0</v>
      </c>
      <c r="G162" s="55" t="str">
        <f>IF('TS59（入力）'!G44="","",2-'TS59（入力）'!G44)</f>
        <v/>
      </c>
      <c r="H162" s="55" t="str">
        <f>IF('TS59（入力）'!H44="","",2-'TS59（入力）'!H44)</f>
        <v/>
      </c>
      <c r="I162" s="55" t="str">
        <f>IF('TS59（入力）'!I44="","",2-'TS59（入力）'!I44)</f>
        <v/>
      </c>
      <c r="J162" s="55" t="str">
        <f>IF('TS59（入力）'!J44="","",2-'TS59（入力）'!J44)</f>
        <v/>
      </c>
      <c r="K162" s="55" t="str">
        <f>IF('TS59（入力）'!K44="","",2-'TS59（入力）'!K44)</f>
        <v/>
      </c>
      <c r="L162" s="55" t="str">
        <f>IF('TS59（入力）'!L44="","",2-'TS59（入力）'!L44)</f>
        <v/>
      </c>
      <c r="M162" s="55" t="str">
        <f>IF('TS59（入力）'!M44="","",2-'TS59（入力）'!M44)</f>
        <v/>
      </c>
      <c r="N162" s="55" t="str">
        <f>IF('TS59（入力）'!N44="","",2-'TS59（入力）'!N44)</f>
        <v/>
      </c>
      <c r="O162" s="55" t="str">
        <f>IF('TS59（入力）'!O44="","",2-'TS59（入力）'!O44)</f>
        <v/>
      </c>
    </row>
    <row r="163" spans="1:15" x14ac:dyDescent="0.4">
      <c r="A163" s="211"/>
      <c r="B163" s="8" t="s">
        <v>378</v>
      </c>
      <c r="C163" s="10" t="s">
        <v>303</v>
      </c>
      <c r="D163" s="8" t="str">
        <f>IF(D162=1,"☑","□")</f>
        <v>□</v>
      </c>
      <c r="E163" s="48" t="str">
        <f t="shared" ref="E163:O163" si="118">IF(E162=1,"☑","□")</f>
        <v>□</v>
      </c>
      <c r="F163" s="48" t="str">
        <f t="shared" si="118"/>
        <v>□</v>
      </c>
      <c r="G163" s="48" t="str">
        <f t="shared" si="118"/>
        <v>□</v>
      </c>
      <c r="H163" s="48" t="str">
        <f t="shared" si="118"/>
        <v>□</v>
      </c>
      <c r="I163" s="48" t="str">
        <f t="shared" si="118"/>
        <v>□</v>
      </c>
      <c r="J163" s="48" t="str">
        <f t="shared" si="118"/>
        <v>□</v>
      </c>
      <c r="K163" s="48" t="str">
        <f t="shared" si="118"/>
        <v>□</v>
      </c>
      <c r="L163" s="48" t="str">
        <f t="shared" si="118"/>
        <v>□</v>
      </c>
      <c r="M163" s="48" t="str">
        <f t="shared" si="118"/>
        <v>□</v>
      </c>
      <c r="N163" s="48" t="str">
        <f t="shared" si="118"/>
        <v>□</v>
      </c>
      <c r="O163" s="48" t="str">
        <f t="shared" si="118"/>
        <v>□</v>
      </c>
    </row>
    <row r="164" spans="1:15" x14ac:dyDescent="0.4">
      <c r="A164" s="211"/>
      <c r="B164" s="8" t="s">
        <v>378</v>
      </c>
      <c r="C164" s="10" t="s">
        <v>304</v>
      </c>
      <c r="D164" s="8" t="str">
        <f>IF(D162="","□",IF(D162=0,"☑","□"))</f>
        <v>□</v>
      </c>
      <c r="E164" s="48" t="str">
        <f t="shared" ref="E164:O164" si="119">IF(E162="","□",IF(E162=0,"☑","□"))</f>
        <v>□</v>
      </c>
      <c r="F164" s="48" t="str">
        <f t="shared" si="119"/>
        <v>☑</v>
      </c>
      <c r="G164" s="48" t="str">
        <f t="shared" si="119"/>
        <v>□</v>
      </c>
      <c r="H164" s="48" t="str">
        <f t="shared" si="119"/>
        <v>□</v>
      </c>
      <c r="I164" s="48" t="str">
        <f t="shared" si="119"/>
        <v>□</v>
      </c>
      <c r="J164" s="48" t="str">
        <f t="shared" si="119"/>
        <v>□</v>
      </c>
      <c r="K164" s="48" t="str">
        <f t="shared" si="119"/>
        <v>□</v>
      </c>
      <c r="L164" s="48" t="str">
        <f t="shared" si="119"/>
        <v>□</v>
      </c>
      <c r="M164" s="48" t="str">
        <f t="shared" si="119"/>
        <v>□</v>
      </c>
      <c r="N164" s="48" t="str">
        <f t="shared" si="119"/>
        <v>□</v>
      </c>
      <c r="O164" s="48" t="str">
        <f t="shared" si="119"/>
        <v>□</v>
      </c>
    </row>
    <row r="165" spans="1:15" x14ac:dyDescent="0.4">
      <c r="A165" s="211"/>
      <c r="B165" s="8" t="s">
        <v>378</v>
      </c>
      <c r="C165" s="10" t="s">
        <v>305</v>
      </c>
      <c r="D165" s="8" t="str">
        <f>IF(D162=-1,"☑","□")</f>
        <v>☑</v>
      </c>
      <c r="E165" s="48" t="str">
        <f t="shared" ref="E165:O165" si="120">IF(E162=-1,"☑","□")</f>
        <v>☑</v>
      </c>
      <c r="F165" s="48" t="str">
        <f t="shared" si="120"/>
        <v>□</v>
      </c>
      <c r="G165" s="48" t="str">
        <f t="shared" si="120"/>
        <v>□</v>
      </c>
      <c r="H165" s="48" t="str">
        <f t="shared" si="120"/>
        <v>□</v>
      </c>
      <c r="I165" s="48" t="str">
        <f t="shared" si="120"/>
        <v>□</v>
      </c>
      <c r="J165" s="48" t="str">
        <f t="shared" si="120"/>
        <v>□</v>
      </c>
      <c r="K165" s="48" t="str">
        <f t="shared" si="120"/>
        <v>□</v>
      </c>
      <c r="L165" s="48" t="str">
        <f t="shared" si="120"/>
        <v>□</v>
      </c>
      <c r="M165" s="48" t="str">
        <f t="shared" si="120"/>
        <v>□</v>
      </c>
      <c r="N165" s="48" t="str">
        <f t="shared" si="120"/>
        <v>□</v>
      </c>
      <c r="O165" s="48" t="str">
        <f t="shared" si="120"/>
        <v>□</v>
      </c>
    </row>
    <row r="166" spans="1:15" x14ac:dyDescent="0.4">
      <c r="A166" s="211"/>
      <c r="B166" s="55">
        <v>40</v>
      </c>
      <c r="C166" s="56" t="s">
        <v>94</v>
      </c>
      <c r="D166" s="55">
        <f>IF('TS59（入力）'!D45="","",2-'TS59（入力）'!D45)</f>
        <v>0</v>
      </c>
      <c r="E166" s="55">
        <f>IF('TS59（入力）'!E45="","",2-'TS59（入力）'!E45)</f>
        <v>0</v>
      </c>
      <c r="F166" s="55">
        <f>IF('TS59（入力）'!F45="","",2-'TS59（入力）'!F45)</f>
        <v>0</v>
      </c>
      <c r="G166" s="55" t="str">
        <f>IF('TS59（入力）'!G45="","",2-'TS59（入力）'!G45)</f>
        <v/>
      </c>
      <c r="H166" s="55" t="str">
        <f>IF('TS59（入力）'!H45="","",2-'TS59（入力）'!H45)</f>
        <v/>
      </c>
      <c r="I166" s="55" t="str">
        <f>IF('TS59（入力）'!I45="","",2-'TS59（入力）'!I45)</f>
        <v/>
      </c>
      <c r="J166" s="55" t="str">
        <f>IF('TS59（入力）'!J45="","",2-'TS59（入力）'!J45)</f>
        <v/>
      </c>
      <c r="K166" s="55" t="str">
        <f>IF('TS59（入力）'!K45="","",2-'TS59（入力）'!K45)</f>
        <v/>
      </c>
      <c r="L166" s="55" t="str">
        <f>IF('TS59（入力）'!L45="","",2-'TS59（入力）'!L45)</f>
        <v/>
      </c>
      <c r="M166" s="55" t="str">
        <f>IF('TS59（入力）'!M45="","",2-'TS59（入力）'!M45)</f>
        <v/>
      </c>
      <c r="N166" s="55" t="str">
        <f>IF('TS59（入力）'!N45="","",2-'TS59（入力）'!N45)</f>
        <v/>
      </c>
      <c r="O166" s="55" t="str">
        <f>IF('TS59（入力）'!O45="","",2-'TS59（入力）'!O45)</f>
        <v/>
      </c>
    </row>
    <row r="167" spans="1:15" x14ac:dyDescent="0.4">
      <c r="A167" s="211"/>
      <c r="B167" s="8" t="s">
        <v>378</v>
      </c>
      <c r="C167" s="10" t="s">
        <v>306</v>
      </c>
      <c r="D167" s="8" t="str">
        <f>IF(D166=1,"☑","□")</f>
        <v>□</v>
      </c>
      <c r="E167" s="48" t="str">
        <f t="shared" ref="E167:O167" si="121">IF(E166=1,"☑","□")</f>
        <v>□</v>
      </c>
      <c r="F167" s="48" t="str">
        <f t="shared" si="121"/>
        <v>□</v>
      </c>
      <c r="G167" s="48" t="str">
        <f t="shared" si="121"/>
        <v>□</v>
      </c>
      <c r="H167" s="48" t="str">
        <f t="shared" si="121"/>
        <v>□</v>
      </c>
      <c r="I167" s="48" t="str">
        <f t="shared" si="121"/>
        <v>□</v>
      </c>
      <c r="J167" s="48" t="str">
        <f t="shared" si="121"/>
        <v>□</v>
      </c>
      <c r="K167" s="48" t="str">
        <f t="shared" si="121"/>
        <v>□</v>
      </c>
      <c r="L167" s="48" t="str">
        <f t="shared" si="121"/>
        <v>□</v>
      </c>
      <c r="M167" s="48" t="str">
        <f t="shared" si="121"/>
        <v>□</v>
      </c>
      <c r="N167" s="48" t="str">
        <f t="shared" si="121"/>
        <v>□</v>
      </c>
      <c r="O167" s="48" t="str">
        <f t="shared" si="121"/>
        <v>□</v>
      </c>
    </row>
    <row r="168" spans="1:15" x14ac:dyDescent="0.4">
      <c r="A168" s="211"/>
      <c r="B168" s="8" t="s">
        <v>378</v>
      </c>
      <c r="C168" s="10" t="s">
        <v>307</v>
      </c>
      <c r="D168" s="8" t="str">
        <f>IF(D166="","□",IF(D166=0,"☑","□"))</f>
        <v>☑</v>
      </c>
      <c r="E168" s="48" t="str">
        <f t="shared" ref="E168:O168" si="122">IF(E166="","□",IF(E166=0,"☑","□"))</f>
        <v>☑</v>
      </c>
      <c r="F168" s="48" t="str">
        <f t="shared" si="122"/>
        <v>☑</v>
      </c>
      <c r="G168" s="48" t="str">
        <f t="shared" si="122"/>
        <v>□</v>
      </c>
      <c r="H168" s="48" t="str">
        <f t="shared" si="122"/>
        <v>□</v>
      </c>
      <c r="I168" s="48" t="str">
        <f t="shared" si="122"/>
        <v>□</v>
      </c>
      <c r="J168" s="48" t="str">
        <f t="shared" si="122"/>
        <v>□</v>
      </c>
      <c r="K168" s="48" t="str">
        <f t="shared" si="122"/>
        <v>□</v>
      </c>
      <c r="L168" s="48" t="str">
        <f t="shared" si="122"/>
        <v>□</v>
      </c>
      <c r="M168" s="48" t="str">
        <f t="shared" si="122"/>
        <v>□</v>
      </c>
      <c r="N168" s="48" t="str">
        <f t="shared" si="122"/>
        <v>□</v>
      </c>
      <c r="O168" s="48" t="str">
        <f t="shared" si="122"/>
        <v>□</v>
      </c>
    </row>
    <row r="169" spans="1:15" x14ac:dyDescent="0.4">
      <c r="A169" s="211"/>
      <c r="B169" s="8" t="s">
        <v>378</v>
      </c>
      <c r="C169" s="10" t="s">
        <v>308</v>
      </c>
      <c r="D169" s="8" t="str">
        <f>IF(D166=-1,"☑","□")</f>
        <v>□</v>
      </c>
      <c r="E169" s="48" t="str">
        <f t="shared" ref="E169:O169" si="123">IF(E166=-1,"☑","□")</f>
        <v>□</v>
      </c>
      <c r="F169" s="48" t="str">
        <f t="shared" si="123"/>
        <v>□</v>
      </c>
      <c r="G169" s="48" t="str">
        <f t="shared" si="123"/>
        <v>□</v>
      </c>
      <c r="H169" s="48" t="str">
        <f t="shared" si="123"/>
        <v>□</v>
      </c>
      <c r="I169" s="48" t="str">
        <f t="shared" si="123"/>
        <v>□</v>
      </c>
      <c r="J169" s="48" t="str">
        <f t="shared" si="123"/>
        <v>□</v>
      </c>
      <c r="K169" s="48" t="str">
        <f t="shared" si="123"/>
        <v>□</v>
      </c>
      <c r="L169" s="48" t="str">
        <f t="shared" si="123"/>
        <v>□</v>
      </c>
      <c r="M169" s="48" t="str">
        <f t="shared" si="123"/>
        <v>□</v>
      </c>
      <c r="N169" s="48" t="str">
        <f t="shared" si="123"/>
        <v>□</v>
      </c>
      <c r="O169" s="48" t="str">
        <f t="shared" si="123"/>
        <v>□</v>
      </c>
    </row>
    <row r="170" spans="1:15" x14ac:dyDescent="0.4">
      <c r="A170" s="211"/>
      <c r="B170" s="55">
        <v>41</v>
      </c>
      <c r="C170" s="56" t="s">
        <v>95</v>
      </c>
      <c r="D170" s="55">
        <f>IF('TS59（入力）'!D46="","",2-'TS59（入力）'!D46)</f>
        <v>0</v>
      </c>
      <c r="E170" s="55">
        <f>IF('TS59（入力）'!E46="","",2-'TS59（入力）'!E46)</f>
        <v>0</v>
      </c>
      <c r="F170" s="55">
        <f>IF('TS59（入力）'!F46="","",2-'TS59（入力）'!F46)</f>
        <v>0</v>
      </c>
      <c r="G170" s="55" t="str">
        <f>IF('TS59（入力）'!G46="","",2-'TS59（入力）'!G46)</f>
        <v/>
      </c>
      <c r="H170" s="55" t="str">
        <f>IF('TS59（入力）'!H46="","",2-'TS59（入力）'!H46)</f>
        <v/>
      </c>
      <c r="I170" s="55" t="str">
        <f>IF('TS59（入力）'!I46="","",2-'TS59（入力）'!I46)</f>
        <v/>
      </c>
      <c r="J170" s="55" t="str">
        <f>IF('TS59（入力）'!J46="","",2-'TS59（入力）'!J46)</f>
        <v/>
      </c>
      <c r="K170" s="55" t="str">
        <f>IF('TS59（入力）'!K46="","",2-'TS59（入力）'!K46)</f>
        <v/>
      </c>
      <c r="L170" s="55" t="str">
        <f>IF('TS59（入力）'!L46="","",2-'TS59（入力）'!L46)</f>
        <v/>
      </c>
      <c r="M170" s="55" t="str">
        <f>IF('TS59（入力）'!M46="","",2-'TS59（入力）'!M46)</f>
        <v/>
      </c>
      <c r="N170" s="55" t="str">
        <f>IF('TS59（入力）'!N46="","",2-'TS59（入力）'!N46)</f>
        <v/>
      </c>
      <c r="O170" s="55" t="str">
        <f>IF('TS59（入力）'!O46="","",2-'TS59（入力）'!O46)</f>
        <v/>
      </c>
    </row>
    <row r="171" spans="1:15" x14ac:dyDescent="0.4">
      <c r="A171" s="211"/>
      <c r="B171" s="8" t="s">
        <v>378</v>
      </c>
      <c r="C171" s="10" t="s">
        <v>309</v>
      </c>
      <c r="D171" s="8" t="str">
        <f>IF(D170=1,"☑","□")</f>
        <v>□</v>
      </c>
      <c r="E171" s="48" t="str">
        <f t="shared" ref="E171:O171" si="124">IF(E170=1,"☑","□")</f>
        <v>□</v>
      </c>
      <c r="F171" s="48" t="str">
        <f t="shared" si="124"/>
        <v>□</v>
      </c>
      <c r="G171" s="48" t="str">
        <f t="shared" si="124"/>
        <v>□</v>
      </c>
      <c r="H171" s="48" t="str">
        <f t="shared" si="124"/>
        <v>□</v>
      </c>
      <c r="I171" s="48" t="str">
        <f t="shared" si="124"/>
        <v>□</v>
      </c>
      <c r="J171" s="48" t="str">
        <f t="shared" si="124"/>
        <v>□</v>
      </c>
      <c r="K171" s="48" t="str">
        <f t="shared" si="124"/>
        <v>□</v>
      </c>
      <c r="L171" s="48" t="str">
        <f t="shared" si="124"/>
        <v>□</v>
      </c>
      <c r="M171" s="48" t="str">
        <f t="shared" si="124"/>
        <v>□</v>
      </c>
      <c r="N171" s="48" t="str">
        <f t="shared" si="124"/>
        <v>□</v>
      </c>
      <c r="O171" s="48" t="str">
        <f t="shared" si="124"/>
        <v>□</v>
      </c>
    </row>
    <row r="172" spans="1:15" x14ac:dyDescent="0.4">
      <c r="A172" s="211"/>
      <c r="B172" s="8" t="s">
        <v>378</v>
      </c>
      <c r="C172" s="10" t="s">
        <v>310</v>
      </c>
      <c r="D172" s="8" t="str">
        <f>IF(D170="","□",IF(D170=0,"☑","□"))</f>
        <v>☑</v>
      </c>
      <c r="E172" s="48" t="str">
        <f t="shared" ref="E172:O172" si="125">IF(E170="","□",IF(E170=0,"☑","□"))</f>
        <v>☑</v>
      </c>
      <c r="F172" s="48" t="str">
        <f t="shared" si="125"/>
        <v>☑</v>
      </c>
      <c r="G172" s="48" t="str">
        <f t="shared" si="125"/>
        <v>□</v>
      </c>
      <c r="H172" s="48" t="str">
        <f t="shared" si="125"/>
        <v>□</v>
      </c>
      <c r="I172" s="48" t="str">
        <f t="shared" si="125"/>
        <v>□</v>
      </c>
      <c r="J172" s="48" t="str">
        <f t="shared" si="125"/>
        <v>□</v>
      </c>
      <c r="K172" s="48" t="str">
        <f t="shared" si="125"/>
        <v>□</v>
      </c>
      <c r="L172" s="48" t="str">
        <f t="shared" si="125"/>
        <v>□</v>
      </c>
      <c r="M172" s="48" t="str">
        <f t="shared" si="125"/>
        <v>□</v>
      </c>
      <c r="N172" s="48" t="str">
        <f t="shared" si="125"/>
        <v>□</v>
      </c>
      <c r="O172" s="48" t="str">
        <f t="shared" si="125"/>
        <v>□</v>
      </c>
    </row>
    <row r="173" spans="1:15" x14ac:dyDescent="0.4">
      <c r="A173" s="211"/>
      <c r="B173" s="8" t="s">
        <v>378</v>
      </c>
      <c r="C173" s="10" t="s">
        <v>311</v>
      </c>
      <c r="D173" s="8" t="str">
        <f>IF(D170=-1,"☑","□")</f>
        <v>□</v>
      </c>
      <c r="E173" s="48" t="str">
        <f t="shared" ref="E173:O173" si="126">IF(E170=-1,"☑","□")</f>
        <v>□</v>
      </c>
      <c r="F173" s="48" t="str">
        <f t="shared" si="126"/>
        <v>□</v>
      </c>
      <c r="G173" s="48" t="str">
        <f t="shared" si="126"/>
        <v>□</v>
      </c>
      <c r="H173" s="48" t="str">
        <f t="shared" si="126"/>
        <v>□</v>
      </c>
      <c r="I173" s="48" t="str">
        <f t="shared" si="126"/>
        <v>□</v>
      </c>
      <c r="J173" s="48" t="str">
        <f t="shared" si="126"/>
        <v>□</v>
      </c>
      <c r="K173" s="48" t="str">
        <f t="shared" si="126"/>
        <v>□</v>
      </c>
      <c r="L173" s="48" t="str">
        <f t="shared" si="126"/>
        <v>□</v>
      </c>
      <c r="M173" s="48" t="str">
        <f t="shared" si="126"/>
        <v>□</v>
      </c>
      <c r="N173" s="48" t="str">
        <f t="shared" si="126"/>
        <v>□</v>
      </c>
      <c r="O173" s="48" t="str">
        <f t="shared" si="126"/>
        <v>□</v>
      </c>
    </row>
    <row r="174" spans="1:15" x14ac:dyDescent="0.4">
      <c r="A174" s="211"/>
      <c r="B174" s="55">
        <v>42</v>
      </c>
      <c r="C174" s="56" t="s">
        <v>96</v>
      </c>
      <c r="D174" s="55">
        <f>IF('TS59（入力）'!D47="","",2-'TS59（入力）'!D47)</f>
        <v>0</v>
      </c>
      <c r="E174" s="55">
        <f>IF('TS59（入力）'!E47="","",2-'TS59（入力）'!E47)</f>
        <v>0</v>
      </c>
      <c r="F174" s="55">
        <f>IF('TS59（入力）'!F47="","",2-'TS59（入力）'!F47)</f>
        <v>0</v>
      </c>
      <c r="G174" s="55" t="str">
        <f>IF('TS59（入力）'!G47="","",2-'TS59（入力）'!G47)</f>
        <v/>
      </c>
      <c r="H174" s="55" t="str">
        <f>IF('TS59（入力）'!H47="","",2-'TS59（入力）'!H47)</f>
        <v/>
      </c>
      <c r="I174" s="55" t="str">
        <f>IF('TS59（入力）'!I47="","",2-'TS59（入力）'!I47)</f>
        <v/>
      </c>
      <c r="J174" s="55" t="str">
        <f>IF('TS59（入力）'!J47="","",2-'TS59（入力）'!J47)</f>
        <v/>
      </c>
      <c r="K174" s="55" t="str">
        <f>IF('TS59（入力）'!K47="","",2-'TS59（入力）'!K47)</f>
        <v/>
      </c>
      <c r="L174" s="55" t="str">
        <f>IF('TS59（入力）'!L47="","",2-'TS59（入力）'!L47)</f>
        <v/>
      </c>
      <c r="M174" s="55" t="str">
        <f>IF('TS59（入力）'!M47="","",2-'TS59（入力）'!M47)</f>
        <v/>
      </c>
      <c r="N174" s="55" t="str">
        <f>IF('TS59（入力）'!N47="","",2-'TS59（入力）'!N47)</f>
        <v/>
      </c>
      <c r="O174" s="55" t="str">
        <f>IF('TS59（入力）'!O47="","",2-'TS59（入力）'!O47)</f>
        <v/>
      </c>
    </row>
    <row r="175" spans="1:15" x14ac:dyDescent="0.4">
      <c r="A175" s="211"/>
      <c r="B175" s="8" t="s">
        <v>378</v>
      </c>
      <c r="C175" s="10" t="s">
        <v>312</v>
      </c>
      <c r="D175" s="8" t="str">
        <f>IF(D174=1,"☑","□")</f>
        <v>□</v>
      </c>
      <c r="E175" s="48" t="str">
        <f t="shared" ref="E175:O175" si="127">IF(E174=1,"☑","□")</f>
        <v>□</v>
      </c>
      <c r="F175" s="48" t="str">
        <f t="shared" si="127"/>
        <v>□</v>
      </c>
      <c r="G175" s="48" t="str">
        <f t="shared" si="127"/>
        <v>□</v>
      </c>
      <c r="H175" s="48" t="str">
        <f t="shared" si="127"/>
        <v>□</v>
      </c>
      <c r="I175" s="48" t="str">
        <f t="shared" si="127"/>
        <v>□</v>
      </c>
      <c r="J175" s="48" t="str">
        <f t="shared" si="127"/>
        <v>□</v>
      </c>
      <c r="K175" s="48" t="str">
        <f t="shared" si="127"/>
        <v>□</v>
      </c>
      <c r="L175" s="48" t="str">
        <f t="shared" si="127"/>
        <v>□</v>
      </c>
      <c r="M175" s="48" t="str">
        <f t="shared" si="127"/>
        <v>□</v>
      </c>
      <c r="N175" s="48" t="str">
        <f t="shared" si="127"/>
        <v>□</v>
      </c>
      <c r="O175" s="48" t="str">
        <f t="shared" si="127"/>
        <v>□</v>
      </c>
    </row>
    <row r="176" spans="1:15" x14ac:dyDescent="0.4">
      <c r="A176" s="211"/>
      <c r="B176" s="8" t="s">
        <v>378</v>
      </c>
      <c r="C176" s="10" t="s">
        <v>313</v>
      </c>
      <c r="D176" s="8" t="str">
        <f>IF(D174="","□",IF(D174=0,"☑","□"))</f>
        <v>☑</v>
      </c>
      <c r="E176" s="48" t="str">
        <f t="shared" ref="E176:O176" si="128">IF(E174="","□",IF(E174=0,"☑","□"))</f>
        <v>☑</v>
      </c>
      <c r="F176" s="48" t="str">
        <f t="shared" si="128"/>
        <v>☑</v>
      </c>
      <c r="G176" s="48" t="str">
        <f t="shared" si="128"/>
        <v>□</v>
      </c>
      <c r="H176" s="48" t="str">
        <f t="shared" si="128"/>
        <v>□</v>
      </c>
      <c r="I176" s="48" t="str">
        <f t="shared" si="128"/>
        <v>□</v>
      </c>
      <c r="J176" s="48" t="str">
        <f t="shared" si="128"/>
        <v>□</v>
      </c>
      <c r="K176" s="48" t="str">
        <f t="shared" si="128"/>
        <v>□</v>
      </c>
      <c r="L176" s="48" t="str">
        <f t="shared" si="128"/>
        <v>□</v>
      </c>
      <c r="M176" s="48" t="str">
        <f t="shared" si="128"/>
        <v>□</v>
      </c>
      <c r="N176" s="48" t="str">
        <f t="shared" si="128"/>
        <v>□</v>
      </c>
      <c r="O176" s="48" t="str">
        <f t="shared" si="128"/>
        <v>□</v>
      </c>
    </row>
    <row r="177" spans="1:15" x14ac:dyDescent="0.4">
      <c r="A177" s="211"/>
      <c r="B177" s="8" t="s">
        <v>378</v>
      </c>
      <c r="C177" s="10" t="s">
        <v>314</v>
      </c>
      <c r="D177" s="8" t="str">
        <f>IF(D174=-1,"☑","□")</f>
        <v>□</v>
      </c>
      <c r="E177" s="48" t="str">
        <f t="shared" ref="E177:O177" si="129">IF(E174=-1,"☑","□")</f>
        <v>□</v>
      </c>
      <c r="F177" s="48" t="str">
        <f t="shared" si="129"/>
        <v>□</v>
      </c>
      <c r="G177" s="48" t="str">
        <f t="shared" si="129"/>
        <v>□</v>
      </c>
      <c r="H177" s="48" t="str">
        <f t="shared" si="129"/>
        <v>□</v>
      </c>
      <c r="I177" s="48" t="str">
        <f t="shared" si="129"/>
        <v>□</v>
      </c>
      <c r="J177" s="48" t="str">
        <f t="shared" si="129"/>
        <v>□</v>
      </c>
      <c r="K177" s="48" t="str">
        <f t="shared" si="129"/>
        <v>□</v>
      </c>
      <c r="L177" s="48" t="str">
        <f t="shared" si="129"/>
        <v>□</v>
      </c>
      <c r="M177" s="48" t="str">
        <f t="shared" si="129"/>
        <v>□</v>
      </c>
      <c r="N177" s="48" t="str">
        <f t="shared" si="129"/>
        <v>□</v>
      </c>
      <c r="O177" s="48" t="str">
        <f t="shared" si="129"/>
        <v>□</v>
      </c>
    </row>
    <row r="178" spans="1:15" x14ac:dyDescent="0.4">
      <c r="A178" s="211"/>
      <c r="B178" s="55">
        <v>43</v>
      </c>
      <c r="C178" s="56" t="s">
        <v>97</v>
      </c>
      <c r="D178" s="55">
        <f>IF('TS59（入力）'!D48="","",2-'TS59（入力）'!D48)</f>
        <v>0</v>
      </c>
      <c r="E178" s="55">
        <f>IF('TS59（入力）'!E48="","",2-'TS59（入力）'!E48)</f>
        <v>0</v>
      </c>
      <c r="F178" s="55">
        <f>IF('TS59（入力）'!F48="","",2-'TS59（入力）'!F48)</f>
        <v>0</v>
      </c>
      <c r="G178" s="55" t="str">
        <f>IF('TS59（入力）'!G48="","",2-'TS59（入力）'!G48)</f>
        <v/>
      </c>
      <c r="H178" s="55" t="str">
        <f>IF('TS59（入力）'!H48="","",2-'TS59（入力）'!H48)</f>
        <v/>
      </c>
      <c r="I178" s="55" t="str">
        <f>IF('TS59（入力）'!I48="","",2-'TS59（入力）'!I48)</f>
        <v/>
      </c>
      <c r="J178" s="55" t="str">
        <f>IF('TS59（入力）'!J48="","",2-'TS59（入力）'!J48)</f>
        <v/>
      </c>
      <c r="K178" s="55" t="str">
        <f>IF('TS59（入力）'!K48="","",2-'TS59（入力）'!K48)</f>
        <v/>
      </c>
      <c r="L178" s="55" t="str">
        <f>IF('TS59（入力）'!L48="","",2-'TS59（入力）'!L48)</f>
        <v/>
      </c>
      <c r="M178" s="55" t="str">
        <f>IF('TS59（入力）'!M48="","",2-'TS59（入力）'!M48)</f>
        <v/>
      </c>
      <c r="N178" s="55" t="str">
        <f>IF('TS59（入力）'!N48="","",2-'TS59（入力）'!N48)</f>
        <v/>
      </c>
      <c r="O178" s="55" t="str">
        <f>IF('TS59（入力）'!O48="","",2-'TS59（入力）'!O48)</f>
        <v/>
      </c>
    </row>
    <row r="179" spans="1:15" x14ac:dyDescent="0.4">
      <c r="A179" s="211"/>
      <c r="B179" s="8" t="s">
        <v>378</v>
      </c>
      <c r="C179" s="10" t="s">
        <v>315</v>
      </c>
      <c r="D179" s="8" t="str">
        <f>IF(D178=1,"☑","□")</f>
        <v>□</v>
      </c>
      <c r="E179" s="48" t="str">
        <f t="shared" ref="E179:O179" si="130">IF(E178=1,"☑","□")</f>
        <v>□</v>
      </c>
      <c r="F179" s="48" t="str">
        <f t="shared" si="130"/>
        <v>□</v>
      </c>
      <c r="G179" s="48" t="str">
        <f t="shared" si="130"/>
        <v>□</v>
      </c>
      <c r="H179" s="48" t="str">
        <f t="shared" si="130"/>
        <v>□</v>
      </c>
      <c r="I179" s="48" t="str">
        <f t="shared" si="130"/>
        <v>□</v>
      </c>
      <c r="J179" s="48" t="str">
        <f t="shared" si="130"/>
        <v>□</v>
      </c>
      <c r="K179" s="48" t="str">
        <f t="shared" si="130"/>
        <v>□</v>
      </c>
      <c r="L179" s="48" t="str">
        <f t="shared" si="130"/>
        <v>□</v>
      </c>
      <c r="M179" s="48" t="str">
        <f t="shared" si="130"/>
        <v>□</v>
      </c>
      <c r="N179" s="48" t="str">
        <f t="shared" si="130"/>
        <v>□</v>
      </c>
      <c r="O179" s="48" t="str">
        <f t="shared" si="130"/>
        <v>□</v>
      </c>
    </row>
    <row r="180" spans="1:15" x14ac:dyDescent="0.4">
      <c r="A180" s="211"/>
      <c r="B180" s="8" t="s">
        <v>378</v>
      </c>
      <c r="C180" s="10" t="s">
        <v>316</v>
      </c>
      <c r="D180" s="8" t="str">
        <f>IF(D178="","□",IF(D178=0,"☑","□"))</f>
        <v>☑</v>
      </c>
      <c r="E180" s="48" t="str">
        <f t="shared" ref="E180:O180" si="131">IF(E178="","□",IF(E178=0,"☑","□"))</f>
        <v>☑</v>
      </c>
      <c r="F180" s="48" t="str">
        <f t="shared" si="131"/>
        <v>☑</v>
      </c>
      <c r="G180" s="48" t="str">
        <f t="shared" si="131"/>
        <v>□</v>
      </c>
      <c r="H180" s="48" t="str">
        <f t="shared" si="131"/>
        <v>□</v>
      </c>
      <c r="I180" s="48" t="str">
        <f t="shared" si="131"/>
        <v>□</v>
      </c>
      <c r="J180" s="48" t="str">
        <f t="shared" si="131"/>
        <v>□</v>
      </c>
      <c r="K180" s="48" t="str">
        <f t="shared" si="131"/>
        <v>□</v>
      </c>
      <c r="L180" s="48" t="str">
        <f t="shared" si="131"/>
        <v>□</v>
      </c>
      <c r="M180" s="48" t="str">
        <f t="shared" si="131"/>
        <v>□</v>
      </c>
      <c r="N180" s="48" t="str">
        <f t="shared" si="131"/>
        <v>□</v>
      </c>
      <c r="O180" s="48" t="str">
        <f t="shared" si="131"/>
        <v>□</v>
      </c>
    </row>
    <row r="181" spans="1:15" x14ac:dyDescent="0.4">
      <c r="A181" s="211"/>
      <c r="B181" s="8" t="s">
        <v>378</v>
      </c>
      <c r="C181" s="10" t="s">
        <v>317</v>
      </c>
      <c r="D181" s="8" t="str">
        <f>IF(D178=-1,"☑","□")</f>
        <v>□</v>
      </c>
      <c r="E181" s="48" t="str">
        <f t="shared" ref="E181:O181" si="132">IF(E178=-1,"☑","□")</f>
        <v>□</v>
      </c>
      <c r="F181" s="48" t="str">
        <f t="shared" si="132"/>
        <v>□</v>
      </c>
      <c r="G181" s="48" t="str">
        <f t="shared" si="132"/>
        <v>□</v>
      </c>
      <c r="H181" s="48" t="str">
        <f t="shared" si="132"/>
        <v>□</v>
      </c>
      <c r="I181" s="48" t="str">
        <f t="shared" si="132"/>
        <v>□</v>
      </c>
      <c r="J181" s="48" t="str">
        <f t="shared" si="132"/>
        <v>□</v>
      </c>
      <c r="K181" s="48" t="str">
        <f t="shared" si="132"/>
        <v>□</v>
      </c>
      <c r="L181" s="48" t="str">
        <f t="shared" si="132"/>
        <v>□</v>
      </c>
      <c r="M181" s="48" t="str">
        <f t="shared" si="132"/>
        <v>□</v>
      </c>
      <c r="N181" s="48" t="str">
        <f t="shared" si="132"/>
        <v>□</v>
      </c>
      <c r="O181" s="48" t="str">
        <f t="shared" si="132"/>
        <v>□</v>
      </c>
    </row>
    <row r="182" spans="1:15" x14ac:dyDescent="0.4">
      <c r="A182" s="211"/>
      <c r="B182" s="55">
        <v>44</v>
      </c>
      <c r="C182" s="56" t="s">
        <v>98</v>
      </c>
      <c r="D182" s="55">
        <f>IF('TS59（入力）'!D49="","",2-'TS59（入力）'!D49)</f>
        <v>0</v>
      </c>
      <c r="E182" s="55">
        <f>IF('TS59（入力）'!E49="","",2-'TS59（入力）'!E49)</f>
        <v>0</v>
      </c>
      <c r="F182" s="55">
        <f>IF('TS59（入力）'!F49="","",2-'TS59（入力）'!F49)</f>
        <v>0</v>
      </c>
      <c r="G182" s="55" t="str">
        <f>IF('TS59（入力）'!G49="","",2-'TS59（入力）'!G49)</f>
        <v/>
      </c>
      <c r="H182" s="55" t="str">
        <f>IF('TS59（入力）'!H49="","",2-'TS59（入力）'!H49)</f>
        <v/>
      </c>
      <c r="I182" s="55" t="str">
        <f>IF('TS59（入力）'!I49="","",2-'TS59（入力）'!I49)</f>
        <v/>
      </c>
      <c r="J182" s="55" t="str">
        <f>IF('TS59（入力）'!J49="","",2-'TS59（入力）'!J49)</f>
        <v/>
      </c>
      <c r="K182" s="55" t="str">
        <f>IF('TS59（入力）'!K49="","",2-'TS59（入力）'!K49)</f>
        <v/>
      </c>
      <c r="L182" s="55" t="str">
        <f>IF('TS59（入力）'!L49="","",2-'TS59（入力）'!L49)</f>
        <v/>
      </c>
      <c r="M182" s="55" t="str">
        <f>IF('TS59（入力）'!M49="","",2-'TS59（入力）'!M49)</f>
        <v/>
      </c>
      <c r="N182" s="55" t="str">
        <f>IF('TS59（入力）'!N49="","",2-'TS59（入力）'!N49)</f>
        <v/>
      </c>
      <c r="O182" s="55" t="str">
        <f>IF('TS59（入力）'!O49="","",2-'TS59（入力）'!O49)</f>
        <v/>
      </c>
    </row>
    <row r="183" spans="1:15" x14ac:dyDescent="0.4">
      <c r="A183" s="211"/>
      <c r="B183" s="8" t="s">
        <v>378</v>
      </c>
      <c r="C183" s="10" t="s">
        <v>318</v>
      </c>
      <c r="D183" s="8" t="str">
        <f>IF(D182=1,"☑","□")</f>
        <v>□</v>
      </c>
      <c r="E183" s="48" t="str">
        <f t="shared" ref="E183:O183" si="133">IF(E182=1,"☑","□")</f>
        <v>□</v>
      </c>
      <c r="F183" s="48" t="str">
        <f t="shared" si="133"/>
        <v>□</v>
      </c>
      <c r="G183" s="48" t="str">
        <f t="shared" si="133"/>
        <v>□</v>
      </c>
      <c r="H183" s="48" t="str">
        <f t="shared" si="133"/>
        <v>□</v>
      </c>
      <c r="I183" s="48" t="str">
        <f t="shared" si="133"/>
        <v>□</v>
      </c>
      <c r="J183" s="48" t="str">
        <f t="shared" si="133"/>
        <v>□</v>
      </c>
      <c r="K183" s="48" t="str">
        <f t="shared" si="133"/>
        <v>□</v>
      </c>
      <c r="L183" s="48" t="str">
        <f t="shared" si="133"/>
        <v>□</v>
      </c>
      <c r="M183" s="48" t="str">
        <f t="shared" si="133"/>
        <v>□</v>
      </c>
      <c r="N183" s="48" t="str">
        <f t="shared" si="133"/>
        <v>□</v>
      </c>
      <c r="O183" s="48" t="str">
        <f t="shared" si="133"/>
        <v>□</v>
      </c>
    </row>
    <row r="184" spans="1:15" x14ac:dyDescent="0.4">
      <c r="A184" s="211"/>
      <c r="B184" s="8" t="s">
        <v>378</v>
      </c>
      <c r="C184" s="10" t="s">
        <v>319</v>
      </c>
      <c r="D184" s="8" t="str">
        <f>IF(D182="","□",IF(D182=0,"☑","□"))</f>
        <v>☑</v>
      </c>
      <c r="E184" s="48" t="str">
        <f t="shared" ref="E184:O184" si="134">IF(E182="","□",IF(E182=0,"☑","□"))</f>
        <v>☑</v>
      </c>
      <c r="F184" s="48" t="str">
        <f t="shared" si="134"/>
        <v>☑</v>
      </c>
      <c r="G184" s="48" t="str">
        <f t="shared" si="134"/>
        <v>□</v>
      </c>
      <c r="H184" s="48" t="str">
        <f t="shared" si="134"/>
        <v>□</v>
      </c>
      <c r="I184" s="48" t="str">
        <f t="shared" si="134"/>
        <v>□</v>
      </c>
      <c r="J184" s="48" t="str">
        <f t="shared" si="134"/>
        <v>□</v>
      </c>
      <c r="K184" s="48" t="str">
        <f t="shared" si="134"/>
        <v>□</v>
      </c>
      <c r="L184" s="48" t="str">
        <f t="shared" si="134"/>
        <v>□</v>
      </c>
      <c r="M184" s="48" t="str">
        <f t="shared" si="134"/>
        <v>□</v>
      </c>
      <c r="N184" s="48" t="str">
        <f t="shared" si="134"/>
        <v>□</v>
      </c>
      <c r="O184" s="48" t="str">
        <f t="shared" si="134"/>
        <v>□</v>
      </c>
    </row>
    <row r="185" spans="1:15" x14ac:dyDescent="0.4">
      <c r="A185" s="211"/>
      <c r="B185" s="8" t="s">
        <v>378</v>
      </c>
      <c r="C185" s="10" t="s">
        <v>320</v>
      </c>
      <c r="D185" s="8" t="str">
        <f>IF(D182=-1,"☑","□")</f>
        <v>□</v>
      </c>
      <c r="E185" s="48" t="str">
        <f t="shared" ref="E185:O185" si="135">IF(E182=-1,"☑","□")</f>
        <v>□</v>
      </c>
      <c r="F185" s="48" t="str">
        <f t="shared" si="135"/>
        <v>□</v>
      </c>
      <c r="G185" s="48" t="str">
        <f t="shared" si="135"/>
        <v>□</v>
      </c>
      <c r="H185" s="48" t="str">
        <f t="shared" si="135"/>
        <v>□</v>
      </c>
      <c r="I185" s="48" t="str">
        <f t="shared" si="135"/>
        <v>□</v>
      </c>
      <c r="J185" s="48" t="str">
        <f t="shared" si="135"/>
        <v>□</v>
      </c>
      <c r="K185" s="48" t="str">
        <f t="shared" si="135"/>
        <v>□</v>
      </c>
      <c r="L185" s="48" t="str">
        <f t="shared" si="135"/>
        <v>□</v>
      </c>
      <c r="M185" s="48" t="str">
        <f t="shared" si="135"/>
        <v>□</v>
      </c>
      <c r="N185" s="48" t="str">
        <f t="shared" si="135"/>
        <v>□</v>
      </c>
      <c r="O185" s="48" t="str">
        <f t="shared" si="135"/>
        <v>□</v>
      </c>
    </row>
    <row r="186" spans="1:15" x14ac:dyDescent="0.4">
      <c r="A186" s="211"/>
      <c r="B186" s="55">
        <v>45</v>
      </c>
      <c r="C186" s="56" t="s">
        <v>99</v>
      </c>
      <c r="D186" s="55">
        <f>IF('TS59（入力）'!D50="","",2-'TS59（入力）'!D50)</f>
        <v>-1</v>
      </c>
      <c r="E186" s="55">
        <f>IF('TS59（入力）'!E50="","",2-'TS59（入力）'!E50)</f>
        <v>-1</v>
      </c>
      <c r="F186" s="55">
        <f>IF('TS59（入力）'!F50="","",2-'TS59（入力）'!F50)</f>
        <v>0</v>
      </c>
      <c r="G186" s="55" t="str">
        <f>IF('TS59（入力）'!G50="","",2-'TS59（入力）'!G50)</f>
        <v/>
      </c>
      <c r="H186" s="55" t="str">
        <f>IF('TS59（入力）'!H50="","",2-'TS59（入力）'!H50)</f>
        <v/>
      </c>
      <c r="I186" s="55" t="str">
        <f>IF('TS59（入力）'!I50="","",2-'TS59（入力）'!I50)</f>
        <v/>
      </c>
      <c r="J186" s="55" t="str">
        <f>IF('TS59（入力）'!J50="","",2-'TS59（入力）'!J50)</f>
        <v/>
      </c>
      <c r="K186" s="55" t="str">
        <f>IF('TS59（入力）'!K50="","",2-'TS59（入力）'!K50)</f>
        <v/>
      </c>
      <c r="L186" s="55" t="str">
        <f>IF('TS59（入力）'!L50="","",2-'TS59（入力）'!L50)</f>
        <v/>
      </c>
      <c r="M186" s="55" t="str">
        <f>IF('TS59（入力）'!M50="","",2-'TS59（入力）'!M50)</f>
        <v/>
      </c>
      <c r="N186" s="55" t="str">
        <f>IF('TS59（入力）'!N50="","",2-'TS59（入力）'!N50)</f>
        <v/>
      </c>
      <c r="O186" s="55" t="str">
        <f>IF('TS59（入力）'!O50="","",2-'TS59（入力）'!O50)</f>
        <v/>
      </c>
    </row>
    <row r="187" spans="1:15" x14ac:dyDescent="0.4">
      <c r="A187" s="211"/>
      <c r="B187" s="8" t="s">
        <v>378</v>
      </c>
      <c r="C187" s="10" t="s">
        <v>321</v>
      </c>
      <c r="D187" s="8" t="str">
        <f>IF(D186=1,"☑","□")</f>
        <v>□</v>
      </c>
      <c r="E187" s="48" t="str">
        <f t="shared" ref="E187:O187" si="136">IF(E186=1,"☑","□")</f>
        <v>□</v>
      </c>
      <c r="F187" s="48" t="str">
        <f t="shared" si="136"/>
        <v>□</v>
      </c>
      <c r="G187" s="48" t="str">
        <f t="shared" si="136"/>
        <v>□</v>
      </c>
      <c r="H187" s="48" t="str">
        <f t="shared" si="136"/>
        <v>□</v>
      </c>
      <c r="I187" s="48" t="str">
        <f t="shared" si="136"/>
        <v>□</v>
      </c>
      <c r="J187" s="48" t="str">
        <f t="shared" si="136"/>
        <v>□</v>
      </c>
      <c r="K187" s="48" t="str">
        <f t="shared" si="136"/>
        <v>□</v>
      </c>
      <c r="L187" s="48" t="str">
        <f t="shared" si="136"/>
        <v>□</v>
      </c>
      <c r="M187" s="48" t="str">
        <f t="shared" si="136"/>
        <v>□</v>
      </c>
      <c r="N187" s="48" t="str">
        <f t="shared" si="136"/>
        <v>□</v>
      </c>
      <c r="O187" s="48" t="str">
        <f t="shared" si="136"/>
        <v>□</v>
      </c>
    </row>
    <row r="188" spans="1:15" x14ac:dyDescent="0.4">
      <c r="A188" s="211"/>
      <c r="B188" s="8" t="s">
        <v>378</v>
      </c>
      <c r="C188" s="10" t="s">
        <v>322</v>
      </c>
      <c r="D188" s="8" t="str">
        <f>IF(D186="","□",IF(D186=0,"☑","□"))</f>
        <v>□</v>
      </c>
      <c r="E188" s="48" t="str">
        <f t="shared" ref="E188:O188" si="137">IF(E186="","□",IF(E186=0,"☑","□"))</f>
        <v>□</v>
      </c>
      <c r="F188" s="48" t="str">
        <f t="shared" si="137"/>
        <v>☑</v>
      </c>
      <c r="G188" s="48" t="str">
        <f t="shared" si="137"/>
        <v>□</v>
      </c>
      <c r="H188" s="48" t="str">
        <f t="shared" si="137"/>
        <v>□</v>
      </c>
      <c r="I188" s="48" t="str">
        <f t="shared" si="137"/>
        <v>□</v>
      </c>
      <c r="J188" s="48" t="str">
        <f t="shared" si="137"/>
        <v>□</v>
      </c>
      <c r="K188" s="48" t="str">
        <f t="shared" si="137"/>
        <v>□</v>
      </c>
      <c r="L188" s="48" t="str">
        <f t="shared" si="137"/>
        <v>□</v>
      </c>
      <c r="M188" s="48" t="str">
        <f t="shared" si="137"/>
        <v>□</v>
      </c>
      <c r="N188" s="48" t="str">
        <f t="shared" si="137"/>
        <v>□</v>
      </c>
      <c r="O188" s="48" t="str">
        <f t="shared" si="137"/>
        <v>□</v>
      </c>
    </row>
    <row r="189" spans="1:15" x14ac:dyDescent="0.4">
      <c r="A189" s="211"/>
      <c r="B189" s="8" t="s">
        <v>378</v>
      </c>
      <c r="C189" s="10" t="s">
        <v>323</v>
      </c>
      <c r="D189" s="8" t="str">
        <f>IF(D186=-1,"☑","□")</f>
        <v>☑</v>
      </c>
      <c r="E189" s="48" t="str">
        <f t="shared" ref="E189:O189" si="138">IF(E186=-1,"☑","□")</f>
        <v>☑</v>
      </c>
      <c r="F189" s="48" t="str">
        <f t="shared" si="138"/>
        <v>□</v>
      </c>
      <c r="G189" s="48" t="str">
        <f t="shared" si="138"/>
        <v>□</v>
      </c>
      <c r="H189" s="48" t="str">
        <f t="shared" si="138"/>
        <v>□</v>
      </c>
      <c r="I189" s="48" t="str">
        <f t="shared" si="138"/>
        <v>□</v>
      </c>
      <c r="J189" s="48" t="str">
        <f t="shared" si="138"/>
        <v>□</v>
      </c>
      <c r="K189" s="48" t="str">
        <f t="shared" si="138"/>
        <v>□</v>
      </c>
      <c r="L189" s="48" t="str">
        <f t="shared" si="138"/>
        <v>□</v>
      </c>
      <c r="M189" s="48" t="str">
        <f t="shared" si="138"/>
        <v>□</v>
      </c>
      <c r="N189" s="48" t="str">
        <f t="shared" si="138"/>
        <v>□</v>
      </c>
      <c r="O189" s="48" t="str">
        <f t="shared" si="138"/>
        <v>□</v>
      </c>
    </row>
    <row r="190" spans="1:15" x14ac:dyDescent="0.4">
      <c r="A190" s="211"/>
      <c r="B190" s="55">
        <v>46</v>
      </c>
      <c r="C190" s="56" t="s">
        <v>100</v>
      </c>
      <c r="D190" s="55">
        <f>IF('TS59（入力）'!D51="","",2-'TS59（入力）'!D51)</f>
        <v>-1</v>
      </c>
      <c r="E190" s="55">
        <f>IF('TS59（入力）'!E51="","",2-'TS59（入力）'!E51)</f>
        <v>-1</v>
      </c>
      <c r="F190" s="55">
        <f>IF('TS59（入力）'!F51="","",2-'TS59（入力）'!F51)</f>
        <v>0</v>
      </c>
      <c r="G190" s="55" t="str">
        <f>IF('TS59（入力）'!G51="","",2-'TS59（入力）'!G51)</f>
        <v/>
      </c>
      <c r="H190" s="55" t="str">
        <f>IF('TS59（入力）'!H51="","",2-'TS59（入力）'!H51)</f>
        <v/>
      </c>
      <c r="I190" s="55" t="str">
        <f>IF('TS59（入力）'!I51="","",2-'TS59（入力）'!I51)</f>
        <v/>
      </c>
      <c r="J190" s="55" t="str">
        <f>IF('TS59（入力）'!J51="","",2-'TS59（入力）'!J51)</f>
        <v/>
      </c>
      <c r="K190" s="55" t="str">
        <f>IF('TS59（入力）'!K51="","",2-'TS59（入力）'!K51)</f>
        <v/>
      </c>
      <c r="L190" s="55" t="str">
        <f>IF('TS59（入力）'!L51="","",2-'TS59（入力）'!L51)</f>
        <v/>
      </c>
      <c r="M190" s="55" t="str">
        <f>IF('TS59（入力）'!M51="","",2-'TS59（入力）'!M51)</f>
        <v/>
      </c>
      <c r="N190" s="55" t="str">
        <f>IF('TS59（入力）'!N51="","",2-'TS59（入力）'!N51)</f>
        <v/>
      </c>
      <c r="O190" s="55" t="str">
        <f>IF('TS59（入力）'!O51="","",2-'TS59（入力）'!O51)</f>
        <v/>
      </c>
    </row>
    <row r="191" spans="1:15" x14ac:dyDescent="0.4">
      <c r="A191" s="211"/>
      <c r="B191" s="8" t="s">
        <v>378</v>
      </c>
      <c r="C191" s="10" t="s">
        <v>324</v>
      </c>
      <c r="D191" s="8" t="str">
        <f>IF(D190=1,"☑","□")</f>
        <v>□</v>
      </c>
      <c r="E191" s="48" t="str">
        <f t="shared" ref="E191:O191" si="139">IF(E190=1,"☑","□")</f>
        <v>□</v>
      </c>
      <c r="F191" s="48" t="str">
        <f t="shared" si="139"/>
        <v>□</v>
      </c>
      <c r="G191" s="48" t="str">
        <f t="shared" si="139"/>
        <v>□</v>
      </c>
      <c r="H191" s="48" t="str">
        <f t="shared" si="139"/>
        <v>□</v>
      </c>
      <c r="I191" s="48" t="str">
        <f t="shared" si="139"/>
        <v>□</v>
      </c>
      <c r="J191" s="48" t="str">
        <f t="shared" si="139"/>
        <v>□</v>
      </c>
      <c r="K191" s="48" t="str">
        <f t="shared" si="139"/>
        <v>□</v>
      </c>
      <c r="L191" s="48" t="str">
        <f t="shared" si="139"/>
        <v>□</v>
      </c>
      <c r="M191" s="48" t="str">
        <f t="shared" si="139"/>
        <v>□</v>
      </c>
      <c r="N191" s="48" t="str">
        <f t="shared" si="139"/>
        <v>□</v>
      </c>
      <c r="O191" s="48" t="str">
        <f t="shared" si="139"/>
        <v>□</v>
      </c>
    </row>
    <row r="192" spans="1:15" x14ac:dyDescent="0.4">
      <c r="A192" s="211"/>
      <c r="B192" s="8" t="s">
        <v>378</v>
      </c>
      <c r="C192" s="10" t="s">
        <v>325</v>
      </c>
      <c r="D192" s="8" t="str">
        <f>IF(D190="","□",IF(D190=0,"☑","□"))</f>
        <v>□</v>
      </c>
      <c r="E192" s="48" t="str">
        <f t="shared" ref="E192:O192" si="140">IF(E190="","□",IF(E190=0,"☑","□"))</f>
        <v>□</v>
      </c>
      <c r="F192" s="48" t="str">
        <f t="shared" si="140"/>
        <v>☑</v>
      </c>
      <c r="G192" s="48" t="str">
        <f t="shared" si="140"/>
        <v>□</v>
      </c>
      <c r="H192" s="48" t="str">
        <f t="shared" si="140"/>
        <v>□</v>
      </c>
      <c r="I192" s="48" t="str">
        <f t="shared" si="140"/>
        <v>□</v>
      </c>
      <c r="J192" s="48" t="str">
        <f t="shared" si="140"/>
        <v>□</v>
      </c>
      <c r="K192" s="48" t="str">
        <f t="shared" si="140"/>
        <v>□</v>
      </c>
      <c r="L192" s="48" t="str">
        <f t="shared" si="140"/>
        <v>□</v>
      </c>
      <c r="M192" s="48" t="str">
        <f t="shared" si="140"/>
        <v>□</v>
      </c>
      <c r="N192" s="48" t="str">
        <f t="shared" si="140"/>
        <v>□</v>
      </c>
      <c r="O192" s="48" t="str">
        <f t="shared" si="140"/>
        <v>□</v>
      </c>
    </row>
    <row r="193" spans="1:15" x14ac:dyDescent="0.4">
      <c r="A193" s="211"/>
      <c r="B193" s="8" t="s">
        <v>378</v>
      </c>
      <c r="C193" s="10" t="s">
        <v>326</v>
      </c>
      <c r="D193" s="8" t="str">
        <f>IF(D190=-1,"☑","□")</f>
        <v>☑</v>
      </c>
      <c r="E193" s="48" t="str">
        <f t="shared" ref="E193:O193" si="141">IF(E190=-1,"☑","□")</f>
        <v>☑</v>
      </c>
      <c r="F193" s="48" t="str">
        <f t="shared" si="141"/>
        <v>□</v>
      </c>
      <c r="G193" s="48" t="str">
        <f t="shared" si="141"/>
        <v>□</v>
      </c>
      <c r="H193" s="48" t="str">
        <f t="shared" si="141"/>
        <v>□</v>
      </c>
      <c r="I193" s="48" t="str">
        <f t="shared" si="141"/>
        <v>□</v>
      </c>
      <c r="J193" s="48" t="str">
        <f t="shared" si="141"/>
        <v>□</v>
      </c>
      <c r="K193" s="48" t="str">
        <f t="shared" si="141"/>
        <v>□</v>
      </c>
      <c r="L193" s="48" t="str">
        <f t="shared" si="141"/>
        <v>□</v>
      </c>
      <c r="M193" s="48" t="str">
        <f t="shared" si="141"/>
        <v>□</v>
      </c>
      <c r="N193" s="48" t="str">
        <f t="shared" si="141"/>
        <v>□</v>
      </c>
      <c r="O193" s="48" t="str">
        <f t="shared" si="141"/>
        <v>□</v>
      </c>
    </row>
    <row r="194" spans="1:15" x14ac:dyDescent="0.4">
      <c r="A194" s="211"/>
      <c r="B194" s="55">
        <v>47</v>
      </c>
      <c r="C194" s="56" t="s">
        <v>101</v>
      </c>
      <c r="D194" s="55">
        <f>IF('TS59（入力）'!D52="","",2-'TS59（入力）'!D52)</f>
        <v>-1</v>
      </c>
      <c r="E194" s="55">
        <f>IF('TS59（入力）'!E52="","",2-'TS59（入力）'!E52)</f>
        <v>-1</v>
      </c>
      <c r="F194" s="55">
        <f>IF('TS59（入力）'!F52="","",2-'TS59（入力）'!F52)</f>
        <v>0</v>
      </c>
      <c r="G194" s="55" t="str">
        <f>IF('TS59（入力）'!G52="","",2-'TS59（入力）'!G52)</f>
        <v/>
      </c>
      <c r="H194" s="55" t="str">
        <f>IF('TS59（入力）'!H52="","",2-'TS59（入力）'!H52)</f>
        <v/>
      </c>
      <c r="I194" s="55" t="str">
        <f>IF('TS59（入力）'!I52="","",2-'TS59（入力）'!I52)</f>
        <v/>
      </c>
      <c r="J194" s="55" t="str">
        <f>IF('TS59（入力）'!J52="","",2-'TS59（入力）'!J52)</f>
        <v/>
      </c>
      <c r="K194" s="55" t="str">
        <f>IF('TS59（入力）'!K52="","",2-'TS59（入力）'!K52)</f>
        <v/>
      </c>
      <c r="L194" s="55" t="str">
        <f>IF('TS59（入力）'!L52="","",2-'TS59（入力）'!L52)</f>
        <v/>
      </c>
      <c r="M194" s="55" t="str">
        <f>IF('TS59（入力）'!M52="","",2-'TS59（入力）'!M52)</f>
        <v/>
      </c>
      <c r="N194" s="55" t="str">
        <f>IF('TS59（入力）'!N52="","",2-'TS59（入力）'!N52)</f>
        <v/>
      </c>
      <c r="O194" s="55" t="str">
        <f>IF('TS59（入力）'!O52="","",2-'TS59（入力）'!O52)</f>
        <v/>
      </c>
    </row>
    <row r="195" spans="1:15" x14ac:dyDescent="0.4">
      <c r="A195" s="211"/>
      <c r="B195" s="8" t="s">
        <v>378</v>
      </c>
      <c r="C195" s="10" t="s">
        <v>327</v>
      </c>
      <c r="D195" s="8" t="str">
        <f>IF(D194=1,"☑","□")</f>
        <v>□</v>
      </c>
      <c r="E195" s="48" t="str">
        <f t="shared" ref="E195:O195" si="142">IF(E194=1,"☑","□")</f>
        <v>□</v>
      </c>
      <c r="F195" s="48" t="str">
        <f t="shared" si="142"/>
        <v>□</v>
      </c>
      <c r="G195" s="48" t="str">
        <f t="shared" si="142"/>
        <v>□</v>
      </c>
      <c r="H195" s="48" t="str">
        <f t="shared" si="142"/>
        <v>□</v>
      </c>
      <c r="I195" s="48" t="str">
        <f t="shared" si="142"/>
        <v>□</v>
      </c>
      <c r="J195" s="48" t="str">
        <f t="shared" si="142"/>
        <v>□</v>
      </c>
      <c r="K195" s="48" t="str">
        <f t="shared" si="142"/>
        <v>□</v>
      </c>
      <c r="L195" s="48" t="str">
        <f t="shared" si="142"/>
        <v>□</v>
      </c>
      <c r="M195" s="48" t="str">
        <f t="shared" si="142"/>
        <v>□</v>
      </c>
      <c r="N195" s="48" t="str">
        <f t="shared" si="142"/>
        <v>□</v>
      </c>
      <c r="O195" s="48" t="str">
        <f t="shared" si="142"/>
        <v>□</v>
      </c>
    </row>
    <row r="196" spans="1:15" x14ac:dyDescent="0.4">
      <c r="A196" s="211"/>
      <c r="B196" s="8" t="s">
        <v>378</v>
      </c>
      <c r="C196" s="10" t="s">
        <v>328</v>
      </c>
      <c r="D196" s="8" t="str">
        <f>IF(D194="","□",IF(D194=0,"☑","□"))</f>
        <v>□</v>
      </c>
      <c r="E196" s="48" t="str">
        <f t="shared" ref="E196:O196" si="143">IF(E194="","□",IF(E194=0,"☑","□"))</f>
        <v>□</v>
      </c>
      <c r="F196" s="48" t="str">
        <f t="shared" si="143"/>
        <v>☑</v>
      </c>
      <c r="G196" s="48" t="str">
        <f t="shared" si="143"/>
        <v>□</v>
      </c>
      <c r="H196" s="48" t="str">
        <f t="shared" si="143"/>
        <v>□</v>
      </c>
      <c r="I196" s="48" t="str">
        <f t="shared" si="143"/>
        <v>□</v>
      </c>
      <c r="J196" s="48" t="str">
        <f t="shared" si="143"/>
        <v>□</v>
      </c>
      <c r="K196" s="48" t="str">
        <f t="shared" si="143"/>
        <v>□</v>
      </c>
      <c r="L196" s="48" t="str">
        <f t="shared" si="143"/>
        <v>□</v>
      </c>
      <c r="M196" s="48" t="str">
        <f t="shared" si="143"/>
        <v>□</v>
      </c>
      <c r="N196" s="48" t="str">
        <f t="shared" si="143"/>
        <v>□</v>
      </c>
      <c r="O196" s="48" t="str">
        <f t="shared" si="143"/>
        <v>□</v>
      </c>
    </row>
    <row r="197" spans="1:15" x14ac:dyDescent="0.4">
      <c r="A197" s="211"/>
      <c r="B197" s="8" t="s">
        <v>378</v>
      </c>
      <c r="C197" s="10" t="s">
        <v>329</v>
      </c>
      <c r="D197" s="8" t="str">
        <f>IF(D194=-1,"☑","□")</f>
        <v>☑</v>
      </c>
      <c r="E197" s="48" t="str">
        <f t="shared" ref="E197:O197" si="144">IF(E194=-1,"☑","□")</f>
        <v>☑</v>
      </c>
      <c r="F197" s="48" t="str">
        <f t="shared" si="144"/>
        <v>□</v>
      </c>
      <c r="G197" s="48" t="str">
        <f t="shared" si="144"/>
        <v>□</v>
      </c>
      <c r="H197" s="48" t="str">
        <f t="shared" si="144"/>
        <v>□</v>
      </c>
      <c r="I197" s="48" t="str">
        <f t="shared" si="144"/>
        <v>□</v>
      </c>
      <c r="J197" s="48" t="str">
        <f t="shared" si="144"/>
        <v>□</v>
      </c>
      <c r="K197" s="48" t="str">
        <f t="shared" si="144"/>
        <v>□</v>
      </c>
      <c r="L197" s="48" t="str">
        <f t="shared" si="144"/>
        <v>□</v>
      </c>
      <c r="M197" s="48" t="str">
        <f t="shared" si="144"/>
        <v>□</v>
      </c>
      <c r="N197" s="48" t="str">
        <f t="shared" si="144"/>
        <v>□</v>
      </c>
      <c r="O197" s="48" t="str">
        <f t="shared" si="144"/>
        <v>□</v>
      </c>
    </row>
    <row r="198" spans="1:15" x14ac:dyDescent="0.4">
      <c r="A198" s="211"/>
      <c r="B198" s="55">
        <v>48</v>
      </c>
      <c r="C198" s="56" t="s">
        <v>102</v>
      </c>
      <c r="D198" s="55">
        <f>IF('TS59（入力）'!D53="","",2-'TS59（入力）'!D53)</f>
        <v>-1</v>
      </c>
      <c r="E198" s="55">
        <f>IF('TS59（入力）'!E53="","",2-'TS59（入力）'!E53)</f>
        <v>-1</v>
      </c>
      <c r="F198" s="55">
        <f>IF('TS59（入力）'!F53="","",2-'TS59（入力）'!F53)</f>
        <v>0</v>
      </c>
      <c r="G198" s="55" t="str">
        <f>IF('TS59（入力）'!G53="","",2-'TS59（入力）'!G53)</f>
        <v/>
      </c>
      <c r="H198" s="55" t="str">
        <f>IF('TS59（入力）'!H53="","",2-'TS59（入力）'!H53)</f>
        <v/>
      </c>
      <c r="I198" s="55" t="str">
        <f>IF('TS59（入力）'!I53="","",2-'TS59（入力）'!I53)</f>
        <v/>
      </c>
      <c r="J198" s="55" t="str">
        <f>IF('TS59（入力）'!J53="","",2-'TS59（入力）'!J53)</f>
        <v/>
      </c>
      <c r="K198" s="55" t="str">
        <f>IF('TS59（入力）'!K53="","",2-'TS59（入力）'!K53)</f>
        <v/>
      </c>
      <c r="L198" s="55" t="str">
        <f>IF('TS59（入力）'!L53="","",2-'TS59（入力）'!L53)</f>
        <v/>
      </c>
      <c r="M198" s="55" t="str">
        <f>IF('TS59（入力）'!M53="","",2-'TS59（入力）'!M53)</f>
        <v/>
      </c>
      <c r="N198" s="55" t="str">
        <f>IF('TS59（入力）'!N53="","",2-'TS59（入力）'!N53)</f>
        <v/>
      </c>
      <c r="O198" s="55" t="str">
        <f>IF('TS59（入力）'!O53="","",2-'TS59（入力）'!O53)</f>
        <v/>
      </c>
    </row>
    <row r="199" spans="1:15" x14ac:dyDescent="0.4">
      <c r="A199" s="211"/>
      <c r="B199" s="8" t="s">
        <v>378</v>
      </c>
      <c r="C199" s="10" t="s">
        <v>330</v>
      </c>
      <c r="D199" s="8" t="str">
        <f>IF(D198=1,"☑","□")</f>
        <v>□</v>
      </c>
      <c r="E199" s="48" t="str">
        <f t="shared" ref="E199:O199" si="145">IF(E198=1,"☑","□")</f>
        <v>□</v>
      </c>
      <c r="F199" s="48" t="str">
        <f t="shared" si="145"/>
        <v>□</v>
      </c>
      <c r="G199" s="48" t="str">
        <f t="shared" si="145"/>
        <v>□</v>
      </c>
      <c r="H199" s="48" t="str">
        <f t="shared" si="145"/>
        <v>□</v>
      </c>
      <c r="I199" s="48" t="str">
        <f t="shared" si="145"/>
        <v>□</v>
      </c>
      <c r="J199" s="48" t="str">
        <f t="shared" si="145"/>
        <v>□</v>
      </c>
      <c r="K199" s="48" t="str">
        <f t="shared" si="145"/>
        <v>□</v>
      </c>
      <c r="L199" s="48" t="str">
        <f t="shared" si="145"/>
        <v>□</v>
      </c>
      <c r="M199" s="48" t="str">
        <f t="shared" si="145"/>
        <v>□</v>
      </c>
      <c r="N199" s="48" t="str">
        <f t="shared" si="145"/>
        <v>□</v>
      </c>
      <c r="O199" s="48" t="str">
        <f t="shared" si="145"/>
        <v>□</v>
      </c>
    </row>
    <row r="200" spans="1:15" x14ac:dyDescent="0.4">
      <c r="A200" s="211"/>
      <c r="B200" s="8" t="s">
        <v>378</v>
      </c>
      <c r="C200" s="10" t="s">
        <v>331</v>
      </c>
      <c r="D200" s="8" t="str">
        <f>IF(D198="","□",IF(D198=0,"☑","□"))</f>
        <v>□</v>
      </c>
      <c r="E200" s="48" t="str">
        <f t="shared" ref="E200:O200" si="146">IF(E198="","□",IF(E198=0,"☑","□"))</f>
        <v>□</v>
      </c>
      <c r="F200" s="48" t="str">
        <f t="shared" si="146"/>
        <v>☑</v>
      </c>
      <c r="G200" s="48" t="str">
        <f t="shared" si="146"/>
        <v>□</v>
      </c>
      <c r="H200" s="48" t="str">
        <f t="shared" si="146"/>
        <v>□</v>
      </c>
      <c r="I200" s="48" t="str">
        <f t="shared" si="146"/>
        <v>□</v>
      </c>
      <c r="J200" s="48" t="str">
        <f t="shared" si="146"/>
        <v>□</v>
      </c>
      <c r="K200" s="48" t="str">
        <f t="shared" si="146"/>
        <v>□</v>
      </c>
      <c r="L200" s="48" t="str">
        <f t="shared" si="146"/>
        <v>□</v>
      </c>
      <c r="M200" s="48" t="str">
        <f t="shared" si="146"/>
        <v>□</v>
      </c>
      <c r="N200" s="48" t="str">
        <f t="shared" si="146"/>
        <v>□</v>
      </c>
      <c r="O200" s="48" t="str">
        <f t="shared" si="146"/>
        <v>□</v>
      </c>
    </row>
    <row r="201" spans="1:15" x14ac:dyDescent="0.4">
      <c r="A201" s="211"/>
      <c r="B201" s="8" t="s">
        <v>378</v>
      </c>
      <c r="C201" s="10" t="s">
        <v>332</v>
      </c>
      <c r="D201" s="8" t="str">
        <f>IF(D198=-1,"☑","□")</f>
        <v>☑</v>
      </c>
      <c r="E201" s="48" t="str">
        <f t="shared" ref="E201:O201" si="147">IF(E198=-1,"☑","□")</f>
        <v>☑</v>
      </c>
      <c r="F201" s="48" t="str">
        <f t="shared" si="147"/>
        <v>□</v>
      </c>
      <c r="G201" s="48" t="str">
        <f t="shared" si="147"/>
        <v>□</v>
      </c>
      <c r="H201" s="48" t="str">
        <f t="shared" si="147"/>
        <v>□</v>
      </c>
      <c r="I201" s="48" t="str">
        <f t="shared" si="147"/>
        <v>□</v>
      </c>
      <c r="J201" s="48" t="str">
        <f t="shared" si="147"/>
        <v>□</v>
      </c>
      <c r="K201" s="48" t="str">
        <f t="shared" si="147"/>
        <v>□</v>
      </c>
      <c r="L201" s="48" t="str">
        <f t="shared" si="147"/>
        <v>□</v>
      </c>
      <c r="M201" s="48" t="str">
        <f t="shared" si="147"/>
        <v>□</v>
      </c>
      <c r="N201" s="48" t="str">
        <f t="shared" si="147"/>
        <v>□</v>
      </c>
      <c r="O201" s="48" t="str">
        <f t="shared" si="147"/>
        <v>□</v>
      </c>
    </row>
    <row r="202" spans="1:15" x14ac:dyDescent="0.4">
      <c r="A202" s="211"/>
      <c r="B202" s="55">
        <v>49</v>
      </c>
      <c r="C202" s="56" t="s">
        <v>103</v>
      </c>
      <c r="D202" s="55">
        <f>IF('TS59（入力）'!D54="","",2-'TS59（入力）'!D54)</f>
        <v>0</v>
      </c>
      <c r="E202" s="55">
        <f>IF('TS59（入力）'!E54="","",2-'TS59（入力）'!E54)</f>
        <v>-1</v>
      </c>
      <c r="F202" s="55">
        <f>IF('TS59（入力）'!F54="","",2-'TS59（入力）'!F54)</f>
        <v>0</v>
      </c>
      <c r="G202" s="55" t="str">
        <f>IF('TS59（入力）'!G54="","",2-'TS59（入力）'!G54)</f>
        <v/>
      </c>
      <c r="H202" s="55" t="str">
        <f>IF('TS59（入力）'!H54="","",2-'TS59（入力）'!H54)</f>
        <v/>
      </c>
      <c r="I202" s="55" t="str">
        <f>IF('TS59（入力）'!I54="","",2-'TS59（入力）'!I54)</f>
        <v/>
      </c>
      <c r="J202" s="55" t="str">
        <f>IF('TS59（入力）'!J54="","",2-'TS59（入力）'!J54)</f>
        <v/>
      </c>
      <c r="K202" s="55" t="str">
        <f>IF('TS59（入力）'!K54="","",2-'TS59（入力）'!K54)</f>
        <v/>
      </c>
      <c r="L202" s="55" t="str">
        <f>IF('TS59（入力）'!L54="","",2-'TS59（入力）'!L54)</f>
        <v/>
      </c>
      <c r="M202" s="55" t="str">
        <f>IF('TS59（入力）'!M54="","",2-'TS59（入力）'!M54)</f>
        <v/>
      </c>
      <c r="N202" s="55" t="str">
        <f>IF('TS59（入力）'!N54="","",2-'TS59（入力）'!N54)</f>
        <v/>
      </c>
      <c r="O202" s="55" t="str">
        <f>IF('TS59（入力）'!O54="","",2-'TS59（入力）'!O54)</f>
        <v/>
      </c>
    </row>
    <row r="203" spans="1:15" x14ac:dyDescent="0.4">
      <c r="A203" s="211"/>
      <c r="B203" s="8" t="s">
        <v>378</v>
      </c>
      <c r="C203" s="10" t="s">
        <v>333</v>
      </c>
      <c r="D203" s="8" t="str">
        <f>IF(D202=1,"☑","□")</f>
        <v>□</v>
      </c>
      <c r="E203" s="48" t="str">
        <f t="shared" ref="E203:O203" si="148">IF(E202=1,"☑","□")</f>
        <v>□</v>
      </c>
      <c r="F203" s="48" t="str">
        <f t="shared" si="148"/>
        <v>□</v>
      </c>
      <c r="G203" s="48" t="str">
        <f t="shared" si="148"/>
        <v>□</v>
      </c>
      <c r="H203" s="48" t="str">
        <f t="shared" si="148"/>
        <v>□</v>
      </c>
      <c r="I203" s="48" t="str">
        <f t="shared" si="148"/>
        <v>□</v>
      </c>
      <c r="J203" s="48" t="str">
        <f t="shared" si="148"/>
        <v>□</v>
      </c>
      <c r="K203" s="48" t="str">
        <f t="shared" si="148"/>
        <v>□</v>
      </c>
      <c r="L203" s="48" t="str">
        <f t="shared" si="148"/>
        <v>□</v>
      </c>
      <c r="M203" s="48" t="str">
        <f t="shared" si="148"/>
        <v>□</v>
      </c>
      <c r="N203" s="48" t="str">
        <f t="shared" si="148"/>
        <v>□</v>
      </c>
      <c r="O203" s="48" t="str">
        <f t="shared" si="148"/>
        <v>□</v>
      </c>
    </row>
    <row r="204" spans="1:15" x14ac:dyDescent="0.4">
      <c r="A204" s="211"/>
      <c r="B204" s="8" t="s">
        <v>378</v>
      </c>
      <c r="C204" s="10" t="s">
        <v>334</v>
      </c>
      <c r="D204" s="8" t="str">
        <f>IF(D202="","□",IF(D202=0,"☑","□"))</f>
        <v>☑</v>
      </c>
      <c r="E204" s="48" t="str">
        <f t="shared" ref="E204:O204" si="149">IF(E202="","□",IF(E202=0,"☑","□"))</f>
        <v>□</v>
      </c>
      <c r="F204" s="48" t="str">
        <f t="shared" si="149"/>
        <v>☑</v>
      </c>
      <c r="G204" s="48" t="str">
        <f t="shared" si="149"/>
        <v>□</v>
      </c>
      <c r="H204" s="48" t="str">
        <f t="shared" si="149"/>
        <v>□</v>
      </c>
      <c r="I204" s="48" t="str">
        <f t="shared" si="149"/>
        <v>□</v>
      </c>
      <c r="J204" s="48" t="str">
        <f t="shared" si="149"/>
        <v>□</v>
      </c>
      <c r="K204" s="48" t="str">
        <f t="shared" si="149"/>
        <v>□</v>
      </c>
      <c r="L204" s="48" t="str">
        <f t="shared" si="149"/>
        <v>□</v>
      </c>
      <c r="M204" s="48" t="str">
        <f t="shared" si="149"/>
        <v>□</v>
      </c>
      <c r="N204" s="48" t="str">
        <f t="shared" si="149"/>
        <v>□</v>
      </c>
      <c r="O204" s="48" t="str">
        <f t="shared" si="149"/>
        <v>□</v>
      </c>
    </row>
    <row r="205" spans="1:15" x14ac:dyDescent="0.4">
      <c r="A205" s="211"/>
      <c r="B205" s="8" t="s">
        <v>378</v>
      </c>
      <c r="C205" s="10" t="s">
        <v>335</v>
      </c>
      <c r="D205" s="8" t="str">
        <f>IF(D202=-1,"☑","□")</f>
        <v>□</v>
      </c>
      <c r="E205" s="48" t="str">
        <f t="shared" ref="E205:O205" si="150">IF(E202=-1,"☑","□")</f>
        <v>☑</v>
      </c>
      <c r="F205" s="48" t="str">
        <f t="shared" si="150"/>
        <v>□</v>
      </c>
      <c r="G205" s="48" t="str">
        <f t="shared" si="150"/>
        <v>□</v>
      </c>
      <c r="H205" s="48" t="str">
        <f t="shared" si="150"/>
        <v>□</v>
      </c>
      <c r="I205" s="48" t="str">
        <f t="shared" si="150"/>
        <v>□</v>
      </c>
      <c r="J205" s="48" t="str">
        <f t="shared" si="150"/>
        <v>□</v>
      </c>
      <c r="K205" s="48" t="str">
        <f t="shared" si="150"/>
        <v>□</v>
      </c>
      <c r="L205" s="48" t="str">
        <f t="shared" si="150"/>
        <v>□</v>
      </c>
      <c r="M205" s="48" t="str">
        <f t="shared" si="150"/>
        <v>□</v>
      </c>
      <c r="N205" s="48" t="str">
        <f t="shared" si="150"/>
        <v>□</v>
      </c>
      <c r="O205" s="48" t="str">
        <f t="shared" si="150"/>
        <v>□</v>
      </c>
    </row>
    <row r="206" spans="1:15" x14ac:dyDescent="0.4">
      <c r="A206" s="211"/>
      <c r="B206" s="55">
        <v>50</v>
      </c>
      <c r="C206" s="56" t="s">
        <v>104</v>
      </c>
      <c r="D206" s="55">
        <f>IF('TS59（入力）'!D55="","",2-'TS59（入力）'!D55)</f>
        <v>0</v>
      </c>
      <c r="E206" s="55">
        <f>IF('TS59（入力）'!E55="","",2-'TS59（入力）'!E55)</f>
        <v>-1</v>
      </c>
      <c r="F206" s="55">
        <f>IF('TS59（入力）'!F55="","",2-'TS59（入力）'!F55)</f>
        <v>0</v>
      </c>
      <c r="G206" s="55" t="str">
        <f>IF('TS59（入力）'!G55="","",2-'TS59（入力）'!G55)</f>
        <v/>
      </c>
      <c r="H206" s="55" t="str">
        <f>IF('TS59（入力）'!H55="","",2-'TS59（入力）'!H55)</f>
        <v/>
      </c>
      <c r="I206" s="55" t="str">
        <f>IF('TS59（入力）'!I55="","",2-'TS59（入力）'!I55)</f>
        <v/>
      </c>
      <c r="J206" s="55" t="str">
        <f>IF('TS59（入力）'!J55="","",2-'TS59（入力）'!J55)</f>
        <v/>
      </c>
      <c r="K206" s="55" t="str">
        <f>IF('TS59（入力）'!K55="","",2-'TS59（入力）'!K55)</f>
        <v/>
      </c>
      <c r="L206" s="55" t="str">
        <f>IF('TS59（入力）'!L55="","",2-'TS59（入力）'!L55)</f>
        <v/>
      </c>
      <c r="M206" s="55" t="str">
        <f>IF('TS59（入力）'!M55="","",2-'TS59（入力）'!M55)</f>
        <v/>
      </c>
      <c r="N206" s="55" t="str">
        <f>IF('TS59（入力）'!N55="","",2-'TS59（入力）'!N55)</f>
        <v/>
      </c>
      <c r="O206" s="55" t="str">
        <f>IF('TS59（入力）'!O55="","",2-'TS59（入力）'!O55)</f>
        <v/>
      </c>
    </row>
    <row r="207" spans="1:15" x14ac:dyDescent="0.4">
      <c r="A207" s="211"/>
      <c r="B207" s="8" t="s">
        <v>378</v>
      </c>
      <c r="C207" s="10" t="s">
        <v>336</v>
      </c>
      <c r="D207" s="8" t="str">
        <f>IF(D206=1,"☑","□")</f>
        <v>□</v>
      </c>
      <c r="E207" s="48" t="str">
        <f t="shared" ref="E207:O207" si="151">IF(E206=1,"☑","□")</f>
        <v>□</v>
      </c>
      <c r="F207" s="48" t="str">
        <f t="shared" si="151"/>
        <v>□</v>
      </c>
      <c r="G207" s="48" t="str">
        <f t="shared" si="151"/>
        <v>□</v>
      </c>
      <c r="H207" s="48" t="str">
        <f t="shared" si="151"/>
        <v>□</v>
      </c>
      <c r="I207" s="48" t="str">
        <f t="shared" si="151"/>
        <v>□</v>
      </c>
      <c r="J207" s="48" t="str">
        <f t="shared" si="151"/>
        <v>□</v>
      </c>
      <c r="K207" s="48" t="str">
        <f t="shared" si="151"/>
        <v>□</v>
      </c>
      <c r="L207" s="48" t="str">
        <f t="shared" si="151"/>
        <v>□</v>
      </c>
      <c r="M207" s="48" t="str">
        <f t="shared" si="151"/>
        <v>□</v>
      </c>
      <c r="N207" s="48" t="str">
        <f t="shared" si="151"/>
        <v>□</v>
      </c>
      <c r="O207" s="48" t="str">
        <f t="shared" si="151"/>
        <v>□</v>
      </c>
    </row>
    <row r="208" spans="1:15" x14ac:dyDescent="0.4">
      <c r="A208" s="211"/>
      <c r="B208" s="8" t="s">
        <v>378</v>
      </c>
      <c r="C208" s="10" t="s">
        <v>337</v>
      </c>
      <c r="D208" s="8" t="str">
        <f>IF(D206="","□",IF(D206=0,"☑","□"))</f>
        <v>☑</v>
      </c>
      <c r="E208" s="48" t="str">
        <f t="shared" ref="E208:O208" si="152">IF(E206="","□",IF(E206=0,"☑","□"))</f>
        <v>□</v>
      </c>
      <c r="F208" s="48" t="str">
        <f t="shared" si="152"/>
        <v>☑</v>
      </c>
      <c r="G208" s="48" t="str">
        <f t="shared" si="152"/>
        <v>□</v>
      </c>
      <c r="H208" s="48" t="str">
        <f t="shared" si="152"/>
        <v>□</v>
      </c>
      <c r="I208" s="48" t="str">
        <f t="shared" si="152"/>
        <v>□</v>
      </c>
      <c r="J208" s="48" t="str">
        <f t="shared" si="152"/>
        <v>□</v>
      </c>
      <c r="K208" s="48" t="str">
        <f t="shared" si="152"/>
        <v>□</v>
      </c>
      <c r="L208" s="48" t="str">
        <f t="shared" si="152"/>
        <v>□</v>
      </c>
      <c r="M208" s="48" t="str">
        <f t="shared" si="152"/>
        <v>□</v>
      </c>
      <c r="N208" s="48" t="str">
        <f t="shared" si="152"/>
        <v>□</v>
      </c>
      <c r="O208" s="48" t="str">
        <f t="shared" si="152"/>
        <v>□</v>
      </c>
    </row>
    <row r="209" spans="1:15" x14ac:dyDescent="0.4">
      <c r="A209" s="211"/>
      <c r="B209" s="8" t="s">
        <v>378</v>
      </c>
      <c r="C209" s="10" t="s">
        <v>338</v>
      </c>
      <c r="D209" s="8" t="str">
        <f>IF(D206=-1,"☑","□")</f>
        <v>□</v>
      </c>
      <c r="E209" s="48" t="str">
        <f t="shared" ref="E209:O209" si="153">IF(E206=-1,"☑","□")</f>
        <v>☑</v>
      </c>
      <c r="F209" s="48" t="str">
        <f t="shared" si="153"/>
        <v>□</v>
      </c>
      <c r="G209" s="48" t="str">
        <f t="shared" si="153"/>
        <v>□</v>
      </c>
      <c r="H209" s="48" t="str">
        <f t="shared" si="153"/>
        <v>□</v>
      </c>
      <c r="I209" s="48" t="str">
        <f t="shared" si="153"/>
        <v>□</v>
      </c>
      <c r="J209" s="48" t="str">
        <f t="shared" si="153"/>
        <v>□</v>
      </c>
      <c r="K209" s="48" t="str">
        <f t="shared" si="153"/>
        <v>□</v>
      </c>
      <c r="L209" s="48" t="str">
        <f t="shared" si="153"/>
        <v>□</v>
      </c>
      <c r="M209" s="48" t="str">
        <f t="shared" si="153"/>
        <v>□</v>
      </c>
      <c r="N209" s="48" t="str">
        <f t="shared" si="153"/>
        <v>□</v>
      </c>
      <c r="O209" s="48" t="str">
        <f t="shared" si="153"/>
        <v>□</v>
      </c>
    </row>
    <row r="210" spans="1:15" x14ac:dyDescent="0.4">
      <c r="A210" s="211" t="s">
        <v>386</v>
      </c>
      <c r="B210" s="55">
        <v>51</v>
      </c>
      <c r="C210" s="56" t="s">
        <v>105</v>
      </c>
      <c r="D210" s="55">
        <f>IF('TS59（入力）'!D56="","",2-'TS59（入力）'!D56)</f>
        <v>0</v>
      </c>
      <c r="E210" s="55">
        <f>IF('TS59（入力）'!E56="","",2-'TS59（入力）'!E56)</f>
        <v>0</v>
      </c>
      <c r="F210" s="55">
        <f>IF('TS59（入力）'!F56="","",2-'TS59（入力）'!F56)</f>
        <v>0</v>
      </c>
      <c r="G210" s="55" t="str">
        <f>IF('TS59（入力）'!G56="","",2-'TS59（入力）'!G56)</f>
        <v/>
      </c>
      <c r="H210" s="55" t="str">
        <f>IF('TS59（入力）'!H56="","",2-'TS59（入力）'!H56)</f>
        <v/>
      </c>
      <c r="I210" s="55" t="str">
        <f>IF('TS59（入力）'!I56="","",2-'TS59（入力）'!I56)</f>
        <v/>
      </c>
      <c r="J210" s="55" t="str">
        <f>IF('TS59（入力）'!J56="","",2-'TS59（入力）'!J56)</f>
        <v/>
      </c>
      <c r="K210" s="55" t="str">
        <f>IF('TS59（入力）'!K56="","",2-'TS59（入力）'!K56)</f>
        <v/>
      </c>
      <c r="L210" s="55" t="str">
        <f>IF('TS59（入力）'!L56="","",2-'TS59（入力）'!L56)</f>
        <v/>
      </c>
      <c r="M210" s="55" t="str">
        <f>IF('TS59（入力）'!M56="","",2-'TS59（入力）'!M56)</f>
        <v/>
      </c>
      <c r="N210" s="55" t="str">
        <f>IF('TS59（入力）'!N56="","",2-'TS59（入力）'!N56)</f>
        <v/>
      </c>
      <c r="O210" s="55" t="str">
        <f>IF('TS59（入力）'!O56="","",2-'TS59（入力）'!O56)</f>
        <v/>
      </c>
    </row>
    <row r="211" spans="1:15" x14ac:dyDescent="0.4">
      <c r="A211" s="211"/>
      <c r="B211" s="8" t="s">
        <v>378</v>
      </c>
      <c r="C211" s="10" t="s">
        <v>339</v>
      </c>
      <c r="D211" s="8" t="str">
        <f>IF(D210=1,"☑","□")</f>
        <v>□</v>
      </c>
      <c r="E211" s="48" t="str">
        <f t="shared" ref="E211:O211" si="154">IF(E210=1,"☑","□")</f>
        <v>□</v>
      </c>
      <c r="F211" s="48" t="str">
        <f t="shared" si="154"/>
        <v>□</v>
      </c>
      <c r="G211" s="48" t="str">
        <f t="shared" si="154"/>
        <v>□</v>
      </c>
      <c r="H211" s="48" t="str">
        <f t="shared" si="154"/>
        <v>□</v>
      </c>
      <c r="I211" s="48" t="str">
        <f t="shared" si="154"/>
        <v>□</v>
      </c>
      <c r="J211" s="48" t="str">
        <f t="shared" si="154"/>
        <v>□</v>
      </c>
      <c r="K211" s="48" t="str">
        <f t="shared" si="154"/>
        <v>□</v>
      </c>
      <c r="L211" s="48" t="str">
        <f t="shared" si="154"/>
        <v>□</v>
      </c>
      <c r="M211" s="48" t="str">
        <f t="shared" si="154"/>
        <v>□</v>
      </c>
      <c r="N211" s="48" t="str">
        <f t="shared" si="154"/>
        <v>□</v>
      </c>
      <c r="O211" s="48" t="str">
        <f t="shared" si="154"/>
        <v>□</v>
      </c>
    </row>
    <row r="212" spans="1:15" x14ac:dyDescent="0.4">
      <c r="A212" s="211"/>
      <c r="B212" s="8" t="s">
        <v>378</v>
      </c>
      <c r="C212" s="10" t="s">
        <v>340</v>
      </c>
      <c r="D212" s="8" t="str">
        <f>IF(D210="","□",IF(D210=0,"☑","□"))</f>
        <v>☑</v>
      </c>
      <c r="E212" s="48" t="str">
        <f t="shared" ref="E212:O212" si="155">IF(E210="","□",IF(E210=0,"☑","□"))</f>
        <v>☑</v>
      </c>
      <c r="F212" s="48" t="str">
        <f t="shared" si="155"/>
        <v>☑</v>
      </c>
      <c r="G212" s="48" t="str">
        <f t="shared" si="155"/>
        <v>□</v>
      </c>
      <c r="H212" s="48" t="str">
        <f t="shared" si="155"/>
        <v>□</v>
      </c>
      <c r="I212" s="48" t="str">
        <f t="shared" si="155"/>
        <v>□</v>
      </c>
      <c r="J212" s="48" t="str">
        <f t="shared" si="155"/>
        <v>□</v>
      </c>
      <c r="K212" s="48" t="str">
        <f t="shared" si="155"/>
        <v>□</v>
      </c>
      <c r="L212" s="48" t="str">
        <f t="shared" si="155"/>
        <v>□</v>
      </c>
      <c r="M212" s="48" t="str">
        <f t="shared" si="155"/>
        <v>□</v>
      </c>
      <c r="N212" s="48" t="str">
        <f t="shared" si="155"/>
        <v>□</v>
      </c>
      <c r="O212" s="48" t="str">
        <f t="shared" si="155"/>
        <v>□</v>
      </c>
    </row>
    <row r="213" spans="1:15" x14ac:dyDescent="0.4">
      <c r="A213" s="211"/>
      <c r="B213" s="8" t="s">
        <v>378</v>
      </c>
      <c r="C213" s="10" t="s">
        <v>341</v>
      </c>
      <c r="D213" s="8" t="str">
        <f>IF(D210=-1,"☑","□")</f>
        <v>□</v>
      </c>
      <c r="E213" s="48" t="str">
        <f t="shared" ref="E213:O213" si="156">IF(E210=-1,"☑","□")</f>
        <v>□</v>
      </c>
      <c r="F213" s="48" t="str">
        <f t="shared" si="156"/>
        <v>□</v>
      </c>
      <c r="G213" s="48" t="str">
        <f t="shared" si="156"/>
        <v>□</v>
      </c>
      <c r="H213" s="48" t="str">
        <f t="shared" si="156"/>
        <v>□</v>
      </c>
      <c r="I213" s="48" t="str">
        <f t="shared" si="156"/>
        <v>□</v>
      </c>
      <c r="J213" s="48" t="str">
        <f t="shared" si="156"/>
        <v>□</v>
      </c>
      <c r="K213" s="48" t="str">
        <f t="shared" si="156"/>
        <v>□</v>
      </c>
      <c r="L213" s="48" t="str">
        <f t="shared" si="156"/>
        <v>□</v>
      </c>
      <c r="M213" s="48" t="str">
        <f t="shared" si="156"/>
        <v>□</v>
      </c>
      <c r="N213" s="48" t="str">
        <f t="shared" si="156"/>
        <v>□</v>
      </c>
      <c r="O213" s="48" t="str">
        <f t="shared" si="156"/>
        <v>□</v>
      </c>
    </row>
    <row r="214" spans="1:15" x14ac:dyDescent="0.4">
      <c r="A214" s="211"/>
      <c r="B214" s="55">
        <v>52</v>
      </c>
      <c r="C214" s="56" t="s">
        <v>106</v>
      </c>
      <c r="D214" s="55">
        <f>IF('TS59（入力）'!D57="","",2-'TS59（入力）'!D57)</f>
        <v>-1</v>
      </c>
      <c r="E214" s="55">
        <f>IF('TS59（入力）'!E57="","",2-'TS59（入力）'!E57)</f>
        <v>-1</v>
      </c>
      <c r="F214" s="55">
        <f>IF('TS59（入力）'!F57="","",2-'TS59（入力）'!F57)</f>
        <v>-1</v>
      </c>
      <c r="G214" s="55" t="str">
        <f>IF('TS59（入力）'!G57="","",2-'TS59（入力）'!G57)</f>
        <v/>
      </c>
      <c r="H214" s="55" t="str">
        <f>IF('TS59（入力）'!H57="","",2-'TS59（入力）'!H57)</f>
        <v/>
      </c>
      <c r="I214" s="55" t="str">
        <f>IF('TS59（入力）'!I57="","",2-'TS59（入力）'!I57)</f>
        <v/>
      </c>
      <c r="J214" s="55" t="str">
        <f>IF('TS59（入力）'!J57="","",2-'TS59（入力）'!J57)</f>
        <v/>
      </c>
      <c r="K214" s="55" t="str">
        <f>IF('TS59（入力）'!K57="","",2-'TS59（入力）'!K57)</f>
        <v/>
      </c>
      <c r="L214" s="55" t="str">
        <f>IF('TS59（入力）'!L57="","",2-'TS59（入力）'!L57)</f>
        <v/>
      </c>
      <c r="M214" s="55" t="str">
        <f>IF('TS59（入力）'!M57="","",2-'TS59（入力）'!M57)</f>
        <v/>
      </c>
      <c r="N214" s="55" t="str">
        <f>IF('TS59（入力）'!N57="","",2-'TS59（入力）'!N57)</f>
        <v/>
      </c>
      <c r="O214" s="55" t="str">
        <f>IF('TS59（入力）'!O57="","",2-'TS59（入力）'!O57)</f>
        <v/>
      </c>
    </row>
    <row r="215" spans="1:15" x14ac:dyDescent="0.4">
      <c r="A215" s="211"/>
      <c r="B215" s="8" t="s">
        <v>378</v>
      </c>
      <c r="C215" s="10" t="s">
        <v>342</v>
      </c>
      <c r="D215" s="8" t="str">
        <f>IF(D214=1,"☑","□")</f>
        <v>□</v>
      </c>
      <c r="E215" s="48" t="str">
        <f t="shared" ref="E215:O215" si="157">IF(E214=1,"☑","□")</f>
        <v>□</v>
      </c>
      <c r="F215" s="48" t="str">
        <f t="shared" si="157"/>
        <v>□</v>
      </c>
      <c r="G215" s="48" t="str">
        <f t="shared" si="157"/>
        <v>□</v>
      </c>
      <c r="H215" s="48" t="str">
        <f t="shared" si="157"/>
        <v>□</v>
      </c>
      <c r="I215" s="48" t="str">
        <f t="shared" si="157"/>
        <v>□</v>
      </c>
      <c r="J215" s="48" t="str">
        <f t="shared" si="157"/>
        <v>□</v>
      </c>
      <c r="K215" s="48" t="str">
        <f t="shared" si="157"/>
        <v>□</v>
      </c>
      <c r="L215" s="48" t="str">
        <f t="shared" si="157"/>
        <v>□</v>
      </c>
      <c r="M215" s="48" t="str">
        <f t="shared" si="157"/>
        <v>□</v>
      </c>
      <c r="N215" s="48" t="str">
        <f t="shared" si="157"/>
        <v>□</v>
      </c>
      <c r="O215" s="48" t="str">
        <f t="shared" si="157"/>
        <v>□</v>
      </c>
    </row>
    <row r="216" spans="1:15" x14ac:dyDescent="0.4">
      <c r="A216" s="211"/>
      <c r="B216" s="8" t="s">
        <v>378</v>
      </c>
      <c r="C216" s="10" t="s">
        <v>343</v>
      </c>
      <c r="D216" s="8" t="str">
        <f>IF(D214="","□",IF(D214=0,"☑","□"))</f>
        <v>□</v>
      </c>
      <c r="E216" s="48" t="str">
        <f t="shared" ref="E216:O216" si="158">IF(E214="","□",IF(E214=0,"☑","□"))</f>
        <v>□</v>
      </c>
      <c r="F216" s="48" t="str">
        <f t="shared" si="158"/>
        <v>□</v>
      </c>
      <c r="G216" s="48" t="str">
        <f t="shared" si="158"/>
        <v>□</v>
      </c>
      <c r="H216" s="48" t="str">
        <f t="shared" si="158"/>
        <v>□</v>
      </c>
      <c r="I216" s="48" t="str">
        <f t="shared" si="158"/>
        <v>□</v>
      </c>
      <c r="J216" s="48" t="str">
        <f t="shared" si="158"/>
        <v>□</v>
      </c>
      <c r="K216" s="48" t="str">
        <f t="shared" si="158"/>
        <v>□</v>
      </c>
      <c r="L216" s="48" t="str">
        <f t="shared" si="158"/>
        <v>□</v>
      </c>
      <c r="M216" s="48" t="str">
        <f t="shared" si="158"/>
        <v>□</v>
      </c>
      <c r="N216" s="48" t="str">
        <f t="shared" si="158"/>
        <v>□</v>
      </c>
      <c r="O216" s="48" t="str">
        <f t="shared" si="158"/>
        <v>□</v>
      </c>
    </row>
    <row r="217" spans="1:15" x14ac:dyDescent="0.4">
      <c r="A217" s="211"/>
      <c r="B217" s="8" t="s">
        <v>378</v>
      </c>
      <c r="C217" s="10" t="s">
        <v>344</v>
      </c>
      <c r="D217" s="8" t="str">
        <f>IF(D214=-1,"☑","□")</f>
        <v>☑</v>
      </c>
      <c r="E217" s="48" t="str">
        <f t="shared" ref="E217:O217" si="159">IF(E214=-1,"☑","□")</f>
        <v>☑</v>
      </c>
      <c r="F217" s="48" t="str">
        <f t="shared" si="159"/>
        <v>☑</v>
      </c>
      <c r="G217" s="48" t="str">
        <f t="shared" si="159"/>
        <v>□</v>
      </c>
      <c r="H217" s="48" t="str">
        <f t="shared" si="159"/>
        <v>□</v>
      </c>
      <c r="I217" s="48" t="str">
        <f t="shared" si="159"/>
        <v>□</v>
      </c>
      <c r="J217" s="48" t="str">
        <f t="shared" si="159"/>
        <v>□</v>
      </c>
      <c r="K217" s="48" t="str">
        <f t="shared" si="159"/>
        <v>□</v>
      </c>
      <c r="L217" s="48" t="str">
        <f t="shared" si="159"/>
        <v>□</v>
      </c>
      <c r="M217" s="48" t="str">
        <f t="shared" si="159"/>
        <v>□</v>
      </c>
      <c r="N217" s="48" t="str">
        <f t="shared" si="159"/>
        <v>□</v>
      </c>
      <c r="O217" s="48" t="str">
        <f t="shared" si="159"/>
        <v>□</v>
      </c>
    </row>
    <row r="218" spans="1:15" x14ac:dyDescent="0.4">
      <c r="A218" s="211" t="s">
        <v>387</v>
      </c>
      <c r="B218" s="55">
        <v>53</v>
      </c>
      <c r="C218" s="56" t="s">
        <v>107</v>
      </c>
      <c r="D218" s="55">
        <f>IF('TS59（入力）'!D58="","",2-'TS59（入力）'!D58)</f>
        <v>-1</v>
      </c>
      <c r="E218" s="55">
        <f>IF('TS59（入力）'!E58="","",2-'TS59（入力）'!E58)</f>
        <v>-1</v>
      </c>
      <c r="F218" s="55">
        <f>IF('TS59（入力）'!F58="","",2-'TS59（入力）'!F58)</f>
        <v>-1</v>
      </c>
      <c r="G218" s="55" t="str">
        <f>IF('TS59（入力）'!G58="","",2-'TS59（入力）'!G58)</f>
        <v/>
      </c>
      <c r="H218" s="55" t="str">
        <f>IF('TS59（入力）'!H58="","",2-'TS59（入力）'!H58)</f>
        <v/>
      </c>
      <c r="I218" s="55" t="str">
        <f>IF('TS59（入力）'!I58="","",2-'TS59（入力）'!I58)</f>
        <v/>
      </c>
      <c r="J218" s="55" t="str">
        <f>IF('TS59（入力）'!J58="","",2-'TS59（入力）'!J58)</f>
        <v/>
      </c>
      <c r="K218" s="55" t="str">
        <f>IF('TS59（入力）'!K58="","",2-'TS59（入力）'!K58)</f>
        <v/>
      </c>
      <c r="L218" s="55" t="str">
        <f>IF('TS59（入力）'!L58="","",2-'TS59（入力）'!L58)</f>
        <v/>
      </c>
      <c r="M218" s="55" t="str">
        <f>IF('TS59（入力）'!M58="","",2-'TS59（入力）'!M58)</f>
        <v/>
      </c>
      <c r="N218" s="55" t="str">
        <f>IF('TS59（入力）'!N58="","",2-'TS59（入力）'!N58)</f>
        <v/>
      </c>
      <c r="O218" s="55" t="str">
        <f>IF('TS59（入力）'!O58="","",2-'TS59（入力）'!O58)</f>
        <v/>
      </c>
    </row>
    <row r="219" spans="1:15" x14ac:dyDescent="0.4">
      <c r="A219" s="211"/>
      <c r="B219" s="8" t="s">
        <v>378</v>
      </c>
      <c r="C219" s="10" t="s">
        <v>345</v>
      </c>
      <c r="D219" s="8" t="str">
        <f>IF(D218=1,"☑","□")</f>
        <v>□</v>
      </c>
      <c r="E219" s="48" t="str">
        <f t="shared" ref="E219:O219" si="160">IF(E218=1,"☑","□")</f>
        <v>□</v>
      </c>
      <c r="F219" s="48" t="str">
        <f t="shared" si="160"/>
        <v>□</v>
      </c>
      <c r="G219" s="48" t="str">
        <f t="shared" si="160"/>
        <v>□</v>
      </c>
      <c r="H219" s="48" t="str">
        <f t="shared" si="160"/>
        <v>□</v>
      </c>
      <c r="I219" s="48" t="str">
        <f t="shared" si="160"/>
        <v>□</v>
      </c>
      <c r="J219" s="48" t="str">
        <f t="shared" si="160"/>
        <v>□</v>
      </c>
      <c r="K219" s="48" t="str">
        <f t="shared" si="160"/>
        <v>□</v>
      </c>
      <c r="L219" s="48" t="str">
        <f t="shared" si="160"/>
        <v>□</v>
      </c>
      <c r="M219" s="48" t="str">
        <f t="shared" si="160"/>
        <v>□</v>
      </c>
      <c r="N219" s="48" t="str">
        <f t="shared" si="160"/>
        <v>□</v>
      </c>
      <c r="O219" s="48" t="str">
        <f t="shared" si="160"/>
        <v>□</v>
      </c>
    </row>
    <row r="220" spans="1:15" x14ac:dyDescent="0.4">
      <c r="A220" s="211"/>
      <c r="B220" s="8" t="s">
        <v>378</v>
      </c>
      <c r="C220" s="10" t="s">
        <v>346</v>
      </c>
      <c r="D220" s="8" t="str">
        <f>IF(D218="","□",IF(D218=0,"☑","□"))</f>
        <v>□</v>
      </c>
      <c r="E220" s="48" t="str">
        <f t="shared" ref="E220:O220" si="161">IF(E218="","□",IF(E218=0,"☑","□"))</f>
        <v>□</v>
      </c>
      <c r="F220" s="48" t="str">
        <f t="shared" si="161"/>
        <v>□</v>
      </c>
      <c r="G220" s="48" t="str">
        <f t="shared" si="161"/>
        <v>□</v>
      </c>
      <c r="H220" s="48" t="str">
        <f t="shared" si="161"/>
        <v>□</v>
      </c>
      <c r="I220" s="48" t="str">
        <f t="shared" si="161"/>
        <v>□</v>
      </c>
      <c r="J220" s="48" t="str">
        <f t="shared" si="161"/>
        <v>□</v>
      </c>
      <c r="K220" s="48" t="str">
        <f t="shared" si="161"/>
        <v>□</v>
      </c>
      <c r="L220" s="48" t="str">
        <f t="shared" si="161"/>
        <v>□</v>
      </c>
      <c r="M220" s="48" t="str">
        <f t="shared" si="161"/>
        <v>□</v>
      </c>
      <c r="N220" s="48" t="str">
        <f t="shared" si="161"/>
        <v>□</v>
      </c>
      <c r="O220" s="48" t="str">
        <f t="shared" si="161"/>
        <v>□</v>
      </c>
    </row>
    <row r="221" spans="1:15" x14ac:dyDescent="0.4">
      <c r="A221" s="211"/>
      <c r="B221" s="8" t="s">
        <v>378</v>
      </c>
      <c r="C221" s="10" t="s">
        <v>347</v>
      </c>
      <c r="D221" s="8" t="str">
        <f>IF(D218=-1,"☑","□")</f>
        <v>☑</v>
      </c>
      <c r="E221" s="48" t="str">
        <f t="shared" ref="E221:O221" si="162">IF(E218=-1,"☑","□")</f>
        <v>☑</v>
      </c>
      <c r="F221" s="48" t="str">
        <f t="shared" si="162"/>
        <v>☑</v>
      </c>
      <c r="G221" s="48" t="str">
        <f t="shared" si="162"/>
        <v>□</v>
      </c>
      <c r="H221" s="48" t="str">
        <f t="shared" si="162"/>
        <v>□</v>
      </c>
      <c r="I221" s="48" t="str">
        <f t="shared" si="162"/>
        <v>□</v>
      </c>
      <c r="J221" s="48" t="str">
        <f t="shared" si="162"/>
        <v>□</v>
      </c>
      <c r="K221" s="48" t="str">
        <f t="shared" si="162"/>
        <v>□</v>
      </c>
      <c r="L221" s="48" t="str">
        <f t="shared" si="162"/>
        <v>□</v>
      </c>
      <c r="M221" s="48" t="str">
        <f t="shared" si="162"/>
        <v>□</v>
      </c>
      <c r="N221" s="48" t="str">
        <f t="shared" si="162"/>
        <v>□</v>
      </c>
      <c r="O221" s="48" t="str">
        <f t="shared" si="162"/>
        <v>□</v>
      </c>
    </row>
    <row r="222" spans="1:15" x14ac:dyDescent="0.4">
      <c r="A222" s="211"/>
      <c r="B222" s="55">
        <v>54</v>
      </c>
      <c r="C222" s="56" t="s">
        <v>108</v>
      </c>
      <c r="D222" s="55">
        <f>IF('TS59（入力）'!D59="","",2-'TS59（入力）'!D59)</f>
        <v>-1</v>
      </c>
      <c r="E222" s="55">
        <f>IF('TS59（入力）'!E59="","",2-'TS59（入力）'!E59)</f>
        <v>-1</v>
      </c>
      <c r="F222" s="55">
        <f>IF('TS59（入力）'!F59="","",2-'TS59（入力）'!F59)</f>
        <v>-1</v>
      </c>
      <c r="G222" s="55" t="str">
        <f>IF('TS59（入力）'!G59="","",2-'TS59（入力）'!G59)</f>
        <v/>
      </c>
      <c r="H222" s="55" t="str">
        <f>IF('TS59（入力）'!H59="","",2-'TS59（入力）'!H59)</f>
        <v/>
      </c>
      <c r="I222" s="55" t="str">
        <f>IF('TS59（入力）'!I59="","",2-'TS59（入力）'!I59)</f>
        <v/>
      </c>
      <c r="J222" s="55" t="str">
        <f>IF('TS59（入力）'!J59="","",2-'TS59（入力）'!J59)</f>
        <v/>
      </c>
      <c r="K222" s="55" t="str">
        <f>IF('TS59（入力）'!K59="","",2-'TS59（入力）'!K59)</f>
        <v/>
      </c>
      <c r="L222" s="55" t="str">
        <f>IF('TS59（入力）'!L59="","",2-'TS59（入力）'!L59)</f>
        <v/>
      </c>
      <c r="M222" s="55" t="str">
        <f>IF('TS59（入力）'!M59="","",2-'TS59（入力）'!M59)</f>
        <v/>
      </c>
      <c r="N222" s="55" t="str">
        <f>IF('TS59（入力）'!N59="","",2-'TS59（入力）'!N59)</f>
        <v/>
      </c>
      <c r="O222" s="55" t="str">
        <f>IF('TS59（入力）'!O59="","",2-'TS59（入力）'!O59)</f>
        <v/>
      </c>
    </row>
    <row r="223" spans="1:15" x14ac:dyDescent="0.4">
      <c r="A223" s="211"/>
      <c r="B223" s="8" t="s">
        <v>378</v>
      </c>
      <c r="C223" s="10" t="s">
        <v>348</v>
      </c>
      <c r="D223" s="8" t="str">
        <f>IF(D222=1,"☑","□")</f>
        <v>□</v>
      </c>
      <c r="E223" s="48" t="str">
        <f t="shared" ref="E223:O223" si="163">IF(E222=1,"☑","□")</f>
        <v>□</v>
      </c>
      <c r="F223" s="48" t="str">
        <f t="shared" si="163"/>
        <v>□</v>
      </c>
      <c r="G223" s="48" t="str">
        <f t="shared" si="163"/>
        <v>□</v>
      </c>
      <c r="H223" s="48" t="str">
        <f t="shared" si="163"/>
        <v>□</v>
      </c>
      <c r="I223" s="48" t="str">
        <f t="shared" si="163"/>
        <v>□</v>
      </c>
      <c r="J223" s="48" t="str">
        <f t="shared" si="163"/>
        <v>□</v>
      </c>
      <c r="K223" s="48" t="str">
        <f t="shared" si="163"/>
        <v>□</v>
      </c>
      <c r="L223" s="48" t="str">
        <f t="shared" si="163"/>
        <v>□</v>
      </c>
      <c r="M223" s="48" t="str">
        <f t="shared" si="163"/>
        <v>□</v>
      </c>
      <c r="N223" s="48" t="str">
        <f t="shared" si="163"/>
        <v>□</v>
      </c>
      <c r="O223" s="48" t="str">
        <f t="shared" si="163"/>
        <v>□</v>
      </c>
    </row>
    <row r="224" spans="1:15" x14ac:dyDescent="0.4">
      <c r="A224" s="211"/>
      <c r="B224" s="8" t="s">
        <v>378</v>
      </c>
      <c r="C224" s="10" t="s">
        <v>349</v>
      </c>
      <c r="D224" s="8" t="str">
        <f>IF(D222="","□",IF(D222=0,"☑","□"))</f>
        <v>□</v>
      </c>
      <c r="E224" s="48" t="str">
        <f t="shared" ref="E224:O224" si="164">IF(E222="","□",IF(E222=0,"☑","□"))</f>
        <v>□</v>
      </c>
      <c r="F224" s="48" t="str">
        <f t="shared" si="164"/>
        <v>□</v>
      </c>
      <c r="G224" s="48" t="str">
        <f t="shared" si="164"/>
        <v>□</v>
      </c>
      <c r="H224" s="48" t="str">
        <f t="shared" si="164"/>
        <v>□</v>
      </c>
      <c r="I224" s="48" t="str">
        <f t="shared" si="164"/>
        <v>□</v>
      </c>
      <c r="J224" s="48" t="str">
        <f t="shared" si="164"/>
        <v>□</v>
      </c>
      <c r="K224" s="48" t="str">
        <f t="shared" si="164"/>
        <v>□</v>
      </c>
      <c r="L224" s="48" t="str">
        <f t="shared" si="164"/>
        <v>□</v>
      </c>
      <c r="M224" s="48" t="str">
        <f t="shared" si="164"/>
        <v>□</v>
      </c>
      <c r="N224" s="48" t="str">
        <f t="shared" si="164"/>
        <v>□</v>
      </c>
      <c r="O224" s="48" t="str">
        <f t="shared" si="164"/>
        <v>□</v>
      </c>
    </row>
    <row r="225" spans="1:15" x14ac:dyDescent="0.4">
      <c r="A225" s="211"/>
      <c r="B225" s="8" t="s">
        <v>378</v>
      </c>
      <c r="C225" s="10" t="s">
        <v>350</v>
      </c>
      <c r="D225" s="8" t="str">
        <f>IF(D222=-1,"☑","□")</f>
        <v>☑</v>
      </c>
      <c r="E225" s="48" t="str">
        <f t="shared" ref="E225:O225" si="165">IF(E222=-1,"☑","□")</f>
        <v>☑</v>
      </c>
      <c r="F225" s="48" t="str">
        <f t="shared" si="165"/>
        <v>☑</v>
      </c>
      <c r="G225" s="48" t="str">
        <f t="shared" si="165"/>
        <v>□</v>
      </c>
      <c r="H225" s="48" t="str">
        <f t="shared" si="165"/>
        <v>□</v>
      </c>
      <c r="I225" s="48" t="str">
        <f t="shared" si="165"/>
        <v>□</v>
      </c>
      <c r="J225" s="48" t="str">
        <f t="shared" si="165"/>
        <v>□</v>
      </c>
      <c r="K225" s="48" t="str">
        <f t="shared" si="165"/>
        <v>□</v>
      </c>
      <c r="L225" s="48" t="str">
        <f t="shared" si="165"/>
        <v>□</v>
      </c>
      <c r="M225" s="48" t="str">
        <f t="shared" si="165"/>
        <v>□</v>
      </c>
      <c r="N225" s="48" t="str">
        <f t="shared" si="165"/>
        <v>□</v>
      </c>
      <c r="O225" s="48" t="str">
        <f t="shared" si="165"/>
        <v>□</v>
      </c>
    </row>
    <row r="226" spans="1:15" s="46" customFormat="1" x14ac:dyDescent="0.4">
      <c r="A226" s="211"/>
      <c r="B226" s="44">
        <v>55</v>
      </c>
      <c r="C226" s="47" t="s">
        <v>109</v>
      </c>
      <c r="D226" s="44">
        <f>IF(D5&lt;&gt;"就労中",IF('TS59（入力）'!D60="","",IF('TS59（入力）'!D60=4,"-",2-'TS59（入力）'!D60)),"-")</f>
        <v>-1</v>
      </c>
      <c r="E226" s="44">
        <f>IF(E5&lt;&gt;"就労中",IF('TS59（入力）'!E60="","",IF('TS59（入力）'!E60=4,"-",2-'TS59（入力）'!E60)),"-")</f>
        <v>-1</v>
      </c>
      <c r="F226" s="44">
        <f>IF(F5&lt;&gt;"就労中",IF('TS59（入力）'!F60="","",IF('TS59（入力）'!F60=4,"-",2-'TS59（入力）'!F60)),"-")</f>
        <v>-1</v>
      </c>
      <c r="G226" s="44" t="str">
        <f>IF(G5&lt;&gt;"就労中",IF('TS59（入力）'!G60="","",IF('TS59（入力）'!G60=4,"-",2-'TS59（入力）'!G60)),"-")</f>
        <v/>
      </c>
      <c r="H226" s="44" t="str">
        <f>IF(H5&lt;&gt;"就労中",IF('TS59（入力）'!H60="","",IF('TS59（入力）'!H60=4,"-",2-'TS59（入力）'!H60)),"-")</f>
        <v/>
      </c>
      <c r="I226" s="44" t="str">
        <f>IF(I5&lt;&gt;"就労中",IF('TS59（入力）'!I60="","",IF('TS59（入力）'!I60=4,"-",2-'TS59（入力）'!I60)),"-")</f>
        <v/>
      </c>
      <c r="J226" s="44" t="str">
        <f>IF(J5&lt;&gt;"就労中",IF('TS59（入力）'!J60="","",IF('TS59（入力）'!J60=4,"-",2-'TS59（入力）'!J60)),"-")</f>
        <v/>
      </c>
      <c r="K226" s="44" t="str">
        <f>IF(K5&lt;&gt;"就労中",IF('TS59（入力）'!K60="","",IF('TS59（入力）'!K60=4,"-",2-'TS59（入力）'!K60)),"-")</f>
        <v/>
      </c>
      <c r="L226" s="44" t="str">
        <f>IF(L5&lt;&gt;"就労中",IF('TS59（入力）'!L60="","",IF('TS59（入力）'!L60=4,"-",2-'TS59（入力）'!L60)),"-")</f>
        <v/>
      </c>
      <c r="M226" s="44" t="str">
        <f>IF(M5&lt;&gt;"就労中",IF('TS59（入力）'!M60="","",IF('TS59（入力）'!M60=4,"-",2-'TS59（入力）'!M60)),"-")</f>
        <v/>
      </c>
      <c r="N226" s="44" t="str">
        <f>IF(N5&lt;&gt;"就労中",IF('TS59（入力）'!N60="","",IF('TS59（入力）'!N60=4,"-",2-'TS59（入力）'!N60)),"-")</f>
        <v/>
      </c>
      <c r="O226" s="44" t="str">
        <f>IF(O5&lt;&gt;"就労中",IF('TS59（入力）'!O60="","",IF('TS59（入力）'!O60=4,"-",2-'TS59（入力）'!O60)),"-")</f>
        <v/>
      </c>
    </row>
    <row r="227" spans="1:15" s="59" customFormat="1" x14ac:dyDescent="0.4">
      <c r="A227" s="211"/>
      <c r="B227" s="57" t="s">
        <v>378</v>
      </c>
      <c r="C227" s="58" t="s">
        <v>351</v>
      </c>
      <c r="D227" s="57" t="str">
        <f>IF(D226=1,"☑","□")</f>
        <v>□</v>
      </c>
      <c r="E227" s="57" t="str">
        <f t="shared" ref="E227:O227" si="166">IF(E226=1,"☑","□")</f>
        <v>□</v>
      </c>
      <c r="F227" s="57" t="str">
        <f t="shared" si="166"/>
        <v>□</v>
      </c>
      <c r="G227" s="57" t="str">
        <f t="shared" si="166"/>
        <v>□</v>
      </c>
      <c r="H227" s="57" t="str">
        <f t="shared" si="166"/>
        <v>□</v>
      </c>
      <c r="I227" s="57" t="str">
        <f t="shared" si="166"/>
        <v>□</v>
      </c>
      <c r="J227" s="57" t="str">
        <f t="shared" si="166"/>
        <v>□</v>
      </c>
      <c r="K227" s="57" t="str">
        <f t="shared" si="166"/>
        <v>□</v>
      </c>
      <c r="L227" s="57" t="str">
        <f t="shared" si="166"/>
        <v>□</v>
      </c>
      <c r="M227" s="57" t="str">
        <f t="shared" si="166"/>
        <v>□</v>
      </c>
      <c r="N227" s="57" t="str">
        <f t="shared" si="166"/>
        <v>□</v>
      </c>
      <c r="O227" s="57" t="str">
        <f t="shared" si="166"/>
        <v>□</v>
      </c>
    </row>
    <row r="228" spans="1:15" s="59" customFormat="1" x14ac:dyDescent="0.4">
      <c r="A228" s="211"/>
      <c r="B228" s="57" t="s">
        <v>378</v>
      </c>
      <c r="C228" s="58" t="s">
        <v>352</v>
      </c>
      <c r="D228" s="57" t="str">
        <f>IF(D226="","□",IF(D226=0,"☑","□"))</f>
        <v>□</v>
      </c>
      <c r="E228" s="57" t="str">
        <f t="shared" ref="E228:O228" si="167">IF(E226="","□",IF(E226=0,"☑","□"))</f>
        <v>□</v>
      </c>
      <c r="F228" s="57" t="str">
        <f t="shared" si="167"/>
        <v>□</v>
      </c>
      <c r="G228" s="57" t="str">
        <f t="shared" si="167"/>
        <v>□</v>
      </c>
      <c r="H228" s="57" t="str">
        <f t="shared" si="167"/>
        <v>□</v>
      </c>
      <c r="I228" s="57" t="str">
        <f t="shared" si="167"/>
        <v>□</v>
      </c>
      <c r="J228" s="57" t="str">
        <f t="shared" si="167"/>
        <v>□</v>
      </c>
      <c r="K228" s="57" t="str">
        <f t="shared" si="167"/>
        <v>□</v>
      </c>
      <c r="L228" s="57" t="str">
        <f t="shared" si="167"/>
        <v>□</v>
      </c>
      <c r="M228" s="57" t="str">
        <f t="shared" si="167"/>
        <v>□</v>
      </c>
      <c r="N228" s="57" t="str">
        <f t="shared" si="167"/>
        <v>□</v>
      </c>
      <c r="O228" s="57" t="str">
        <f t="shared" si="167"/>
        <v>□</v>
      </c>
    </row>
    <row r="229" spans="1:15" s="59" customFormat="1" x14ac:dyDescent="0.4">
      <c r="A229" s="211"/>
      <c r="B229" s="57" t="s">
        <v>378</v>
      </c>
      <c r="C229" s="58" t="s">
        <v>353</v>
      </c>
      <c r="D229" s="57" t="str">
        <f>IF(D226=-1,"☑","□")</f>
        <v>☑</v>
      </c>
      <c r="E229" s="57" t="str">
        <f t="shared" ref="E229:O229" si="168">IF(E226=-1,"☑","□")</f>
        <v>☑</v>
      </c>
      <c r="F229" s="57" t="str">
        <f t="shared" si="168"/>
        <v>☑</v>
      </c>
      <c r="G229" s="57" t="str">
        <f t="shared" si="168"/>
        <v>□</v>
      </c>
      <c r="H229" s="57" t="str">
        <f t="shared" si="168"/>
        <v>□</v>
      </c>
      <c r="I229" s="57" t="str">
        <f t="shared" si="168"/>
        <v>□</v>
      </c>
      <c r="J229" s="57" t="str">
        <f t="shared" si="168"/>
        <v>□</v>
      </c>
      <c r="K229" s="57" t="str">
        <f t="shared" si="168"/>
        <v>□</v>
      </c>
      <c r="L229" s="57" t="str">
        <f t="shared" si="168"/>
        <v>□</v>
      </c>
      <c r="M229" s="57" t="str">
        <f t="shared" si="168"/>
        <v>□</v>
      </c>
      <c r="N229" s="57" t="str">
        <f t="shared" si="168"/>
        <v>□</v>
      </c>
      <c r="O229" s="57" t="str">
        <f t="shared" si="168"/>
        <v>□</v>
      </c>
    </row>
    <row r="230" spans="1:15" s="59" customFormat="1" x14ac:dyDescent="0.4">
      <c r="A230" s="211"/>
      <c r="B230" s="57" t="s">
        <v>378</v>
      </c>
      <c r="C230" s="58" t="s">
        <v>380</v>
      </c>
      <c r="D230" s="57" t="str">
        <f>IF(D226="-","☑","□")</f>
        <v>□</v>
      </c>
      <c r="E230" s="57" t="str">
        <f t="shared" ref="E230:O230" si="169">IF(E226="-","☑","□")</f>
        <v>□</v>
      </c>
      <c r="F230" s="57" t="str">
        <f t="shared" si="169"/>
        <v>□</v>
      </c>
      <c r="G230" s="57" t="str">
        <f t="shared" si="169"/>
        <v>□</v>
      </c>
      <c r="H230" s="57" t="str">
        <f t="shared" si="169"/>
        <v>□</v>
      </c>
      <c r="I230" s="57" t="str">
        <f t="shared" si="169"/>
        <v>□</v>
      </c>
      <c r="J230" s="57" t="str">
        <f t="shared" si="169"/>
        <v>□</v>
      </c>
      <c r="K230" s="57" t="str">
        <f t="shared" si="169"/>
        <v>□</v>
      </c>
      <c r="L230" s="57" t="str">
        <f t="shared" si="169"/>
        <v>□</v>
      </c>
      <c r="M230" s="57" t="str">
        <f t="shared" si="169"/>
        <v>□</v>
      </c>
      <c r="N230" s="57" t="str">
        <f t="shared" si="169"/>
        <v>□</v>
      </c>
      <c r="O230" s="57" t="str">
        <f t="shared" si="169"/>
        <v>□</v>
      </c>
    </row>
    <row r="231" spans="1:15" s="46" customFormat="1" x14ac:dyDescent="0.4">
      <c r="A231" s="211"/>
      <c r="B231" s="44">
        <v>56</v>
      </c>
      <c r="C231" s="47" t="s">
        <v>110</v>
      </c>
      <c r="D231" s="44">
        <f>IF(D5&lt;&gt;"就労中",IF('TS59（入力）'!D61="","",IF('TS59（入力）'!D61=4,"-",2-'TS59（入力）'!D61)),"-")</f>
        <v>-1</v>
      </c>
      <c r="E231" s="44">
        <f>IF(E5&lt;&gt;"就労中",IF('TS59（入力）'!E61="","",IF('TS59（入力）'!E61=4,"-",2-'TS59（入力）'!E61)),"-")</f>
        <v>-1</v>
      </c>
      <c r="F231" s="44">
        <f>IF(F5&lt;&gt;"就労中",IF('TS59（入力）'!F61="","",IF('TS59（入力）'!F61=4,"-",2-'TS59（入力）'!F61)),"-")</f>
        <v>-1</v>
      </c>
      <c r="G231" s="44" t="str">
        <f>IF(G5&lt;&gt;"就労中",IF('TS59（入力）'!G61="","",IF('TS59（入力）'!G61=4,"-",2-'TS59（入力）'!G61)),"-")</f>
        <v/>
      </c>
      <c r="H231" s="44" t="str">
        <f>IF(H5&lt;&gt;"就労中",IF('TS59（入力）'!H61="","",IF('TS59（入力）'!H61=4,"-",2-'TS59（入力）'!H61)),"-")</f>
        <v/>
      </c>
      <c r="I231" s="44" t="str">
        <f>IF(I5&lt;&gt;"就労中",IF('TS59（入力）'!I61="","",IF('TS59（入力）'!I61=4,"-",2-'TS59（入力）'!I61)),"-")</f>
        <v/>
      </c>
      <c r="J231" s="44" t="str">
        <f>IF(J5&lt;&gt;"就労中",IF('TS59（入力）'!J61="","",IF('TS59（入力）'!J61=4,"-",2-'TS59（入力）'!J61)),"-")</f>
        <v/>
      </c>
      <c r="K231" s="44" t="str">
        <f>IF(K5&lt;&gt;"就労中",IF('TS59（入力）'!K61="","",IF('TS59（入力）'!K61=4,"-",2-'TS59（入力）'!K61)),"-")</f>
        <v/>
      </c>
      <c r="L231" s="44" t="str">
        <f>IF(L5&lt;&gt;"就労中",IF('TS59（入力）'!L61="","",IF('TS59（入力）'!L61=4,"-",2-'TS59（入力）'!L61)),"-")</f>
        <v/>
      </c>
      <c r="M231" s="44" t="str">
        <f>IF(M5&lt;&gt;"就労中",IF('TS59（入力）'!M61="","",IF('TS59（入力）'!M61=4,"-",2-'TS59（入力）'!M61)),"-")</f>
        <v/>
      </c>
      <c r="N231" s="44" t="str">
        <f>IF(N5&lt;&gt;"就労中",IF('TS59（入力）'!N61="","",IF('TS59（入力）'!N61=4,"-",2-'TS59（入力）'!N61)),"-")</f>
        <v/>
      </c>
      <c r="O231" s="44" t="str">
        <f>IF(O5&lt;&gt;"就労中",IF('TS59（入力）'!O61="","",IF('TS59（入力）'!O61=4,"-",2-'TS59（入力）'!O61)),"-")</f>
        <v/>
      </c>
    </row>
    <row r="232" spans="1:15" s="59" customFormat="1" x14ac:dyDescent="0.4">
      <c r="A232" s="211"/>
      <c r="B232" s="57" t="s">
        <v>378</v>
      </c>
      <c r="C232" s="58" t="s">
        <v>354</v>
      </c>
      <c r="D232" s="57" t="str">
        <f>IF(D231=1,"☑","□")</f>
        <v>□</v>
      </c>
      <c r="E232" s="57" t="str">
        <f t="shared" ref="E232:O232" si="170">IF(E231=1,"☑","□")</f>
        <v>□</v>
      </c>
      <c r="F232" s="57" t="str">
        <f t="shared" si="170"/>
        <v>□</v>
      </c>
      <c r="G232" s="57" t="str">
        <f t="shared" si="170"/>
        <v>□</v>
      </c>
      <c r="H232" s="57" t="str">
        <f t="shared" si="170"/>
        <v>□</v>
      </c>
      <c r="I232" s="57" t="str">
        <f t="shared" si="170"/>
        <v>□</v>
      </c>
      <c r="J232" s="57" t="str">
        <f t="shared" si="170"/>
        <v>□</v>
      </c>
      <c r="K232" s="57" t="str">
        <f t="shared" si="170"/>
        <v>□</v>
      </c>
      <c r="L232" s="57" t="str">
        <f t="shared" si="170"/>
        <v>□</v>
      </c>
      <c r="M232" s="57" t="str">
        <f t="shared" si="170"/>
        <v>□</v>
      </c>
      <c r="N232" s="57" t="str">
        <f t="shared" si="170"/>
        <v>□</v>
      </c>
      <c r="O232" s="57" t="str">
        <f t="shared" si="170"/>
        <v>□</v>
      </c>
    </row>
    <row r="233" spans="1:15" s="59" customFormat="1" x14ac:dyDescent="0.4">
      <c r="A233" s="211"/>
      <c r="B233" s="57" t="s">
        <v>378</v>
      </c>
      <c r="C233" s="58" t="s">
        <v>355</v>
      </c>
      <c r="D233" s="57" t="str">
        <f>IF(D231="","□",IF(D231=0,"☑","□"))</f>
        <v>□</v>
      </c>
      <c r="E233" s="57" t="str">
        <f t="shared" ref="E233:O233" si="171">IF(E231="","□",IF(E231=0,"☑","□"))</f>
        <v>□</v>
      </c>
      <c r="F233" s="57" t="str">
        <f t="shared" si="171"/>
        <v>□</v>
      </c>
      <c r="G233" s="57" t="str">
        <f t="shared" si="171"/>
        <v>□</v>
      </c>
      <c r="H233" s="57" t="str">
        <f t="shared" si="171"/>
        <v>□</v>
      </c>
      <c r="I233" s="57" t="str">
        <f t="shared" si="171"/>
        <v>□</v>
      </c>
      <c r="J233" s="57" t="str">
        <f t="shared" si="171"/>
        <v>□</v>
      </c>
      <c r="K233" s="57" t="str">
        <f t="shared" si="171"/>
        <v>□</v>
      </c>
      <c r="L233" s="57" t="str">
        <f t="shared" si="171"/>
        <v>□</v>
      </c>
      <c r="M233" s="57" t="str">
        <f t="shared" si="171"/>
        <v>□</v>
      </c>
      <c r="N233" s="57" t="str">
        <f t="shared" si="171"/>
        <v>□</v>
      </c>
      <c r="O233" s="57" t="str">
        <f t="shared" si="171"/>
        <v>□</v>
      </c>
    </row>
    <row r="234" spans="1:15" s="59" customFormat="1" x14ac:dyDescent="0.4">
      <c r="A234" s="211"/>
      <c r="B234" s="57" t="s">
        <v>378</v>
      </c>
      <c r="C234" s="58" t="s">
        <v>356</v>
      </c>
      <c r="D234" s="57" t="str">
        <f>IF(D231=-1,"☑","□")</f>
        <v>☑</v>
      </c>
      <c r="E234" s="57" t="str">
        <f t="shared" ref="E234:O234" si="172">IF(E231=-1,"☑","□")</f>
        <v>☑</v>
      </c>
      <c r="F234" s="57" t="str">
        <f t="shared" si="172"/>
        <v>☑</v>
      </c>
      <c r="G234" s="57" t="str">
        <f t="shared" si="172"/>
        <v>□</v>
      </c>
      <c r="H234" s="57" t="str">
        <f t="shared" si="172"/>
        <v>□</v>
      </c>
      <c r="I234" s="57" t="str">
        <f t="shared" si="172"/>
        <v>□</v>
      </c>
      <c r="J234" s="57" t="str">
        <f t="shared" si="172"/>
        <v>□</v>
      </c>
      <c r="K234" s="57" t="str">
        <f t="shared" si="172"/>
        <v>□</v>
      </c>
      <c r="L234" s="57" t="str">
        <f t="shared" si="172"/>
        <v>□</v>
      </c>
      <c r="M234" s="57" t="str">
        <f t="shared" si="172"/>
        <v>□</v>
      </c>
      <c r="N234" s="57" t="str">
        <f t="shared" si="172"/>
        <v>□</v>
      </c>
      <c r="O234" s="57" t="str">
        <f t="shared" si="172"/>
        <v>□</v>
      </c>
    </row>
    <row r="235" spans="1:15" s="59" customFormat="1" x14ac:dyDescent="0.4">
      <c r="A235" s="211"/>
      <c r="B235" s="57" t="s">
        <v>378</v>
      </c>
      <c r="C235" s="58" t="s">
        <v>380</v>
      </c>
      <c r="D235" s="57" t="str">
        <f>IF(D231="-","☑","□")</f>
        <v>□</v>
      </c>
      <c r="E235" s="57" t="str">
        <f t="shared" ref="E235:O235" si="173">IF(E231="-","☑","□")</f>
        <v>□</v>
      </c>
      <c r="F235" s="57" t="str">
        <f t="shared" si="173"/>
        <v>□</v>
      </c>
      <c r="G235" s="57" t="str">
        <f t="shared" si="173"/>
        <v>□</v>
      </c>
      <c r="H235" s="57" t="str">
        <f t="shared" si="173"/>
        <v>□</v>
      </c>
      <c r="I235" s="57" t="str">
        <f t="shared" si="173"/>
        <v>□</v>
      </c>
      <c r="J235" s="57" t="str">
        <f t="shared" si="173"/>
        <v>□</v>
      </c>
      <c r="K235" s="57" t="str">
        <f t="shared" si="173"/>
        <v>□</v>
      </c>
      <c r="L235" s="57" t="str">
        <f t="shared" si="173"/>
        <v>□</v>
      </c>
      <c r="M235" s="57" t="str">
        <f t="shared" si="173"/>
        <v>□</v>
      </c>
      <c r="N235" s="57" t="str">
        <f t="shared" si="173"/>
        <v>□</v>
      </c>
      <c r="O235" s="57" t="str">
        <f t="shared" si="173"/>
        <v>□</v>
      </c>
    </row>
    <row r="236" spans="1:15" s="46" customFormat="1" x14ac:dyDescent="0.4">
      <c r="A236" s="211"/>
      <c r="B236" s="44">
        <v>57</v>
      </c>
      <c r="C236" s="47" t="s">
        <v>111</v>
      </c>
      <c r="D236" s="44">
        <f>IF(D5&lt;&gt;"就労中",IF('TS59（入力）'!D62="","",IF('TS59（入力）'!D62=4,"-",2-'TS59（入力）'!D62)),"-")</f>
        <v>-1</v>
      </c>
      <c r="E236" s="44">
        <f>IF(E5&lt;&gt;"就労中",IF('TS59（入力）'!E62="","",IF('TS59（入力）'!E62=4,"-",2-'TS59（入力）'!E62)),"-")</f>
        <v>-1</v>
      </c>
      <c r="F236" s="44">
        <f>IF(F5&lt;&gt;"就労中",IF('TS59（入力）'!F62="","",IF('TS59（入力）'!F62=4,"-",2-'TS59（入力）'!F62)),"-")</f>
        <v>-1</v>
      </c>
      <c r="G236" s="44" t="str">
        <f>IF(G5&lt;&gt;"就労中",IF('TS59（入力）'!G62="","",IF('TS59（入力）'!G62=4,"-",2-'TS59（入力）'!G62)),"-")</f>
        <v/>
      </c>
      <c r="H236" s="44" t="str">
        <f>IF(H5&lt;&gt;"就労中",IF('TS59（入力）'!H62="","",IF('TS59（入力）'!H62=4,"-",2-'TS59（入力）'!H62)),"-")</f>
        <v/>
      </c>
      <c r="I236" s="44" t="str">
        <f>IF(I5&lt;&gt;"就労中",IF('TS59（入力）'!I62="","",IF('TS59（入力）'!I62=4,"-",2-'TS59（入力）'!I62)),"-")</f>
        <v/>
      </c>
      <c r="J236" s="44" t="str">
        <f>IF(J5&lt;&gt;"就労中",IF('TS59（入力）'!J62="","",IF('TS59（入力）'!J62=4,"-",2-'TS59（入力）'!J62)),"-")</f>
        <v/>
      </c>
      <c r="K236" s="44" t="str">
        <f>IF(K5&lt;&gt;"就労中",IF('TS59（入力）'!K62="","",IF('TS59（入力）'!K62=4,"-",2-'TS59（入力）'!K62)),"-")</f>
        <v/>
      </c>
      <c r="L236" s="44" t="str">
        <f>IF(L5&lt;&gt;"就労中",IF('TS59（入力）'!L62="","",IF('TS59（入力）'!L62=4,"-",2-'TS59（入力）'!L62)),"-")</f>
        <v/>
      </c>
      <c r="M236" s="44" t="str">
        <f>IF(M5&lt;&gt;"就労中",IF('TS59（入力）'!M62="","",IF('TS59（入力）'!M62=4,"-",2-'TS59（入力）'!M62)),"-")</f>
        <v/>
      </c>
      <c r="N236" s="44" t="str">
        <f>IF(N5&lt;&gt;"就労中",IF('TS59（入力）'!N62="","",IF('TS59（入力）'!N62=4,"-",2-'TS59（入力）'!N62)),"-")</f>
        <v/>
      </c>
      <c r="O236" s="44" t="str">
        <f>IF(O5&lt;&gt;"就労中",IF('TS59（入力）'!O62="","",IF('TS59（入力）'!O62=4,"-",2-'TS59（入力）'!O62)),"-")</f>
        <v/>
      </c>
    </row>
    <row r="237" spans="1:15" s="59" customFormat="1" x14ac:dyDescent="0.4">
      <c r="A237" s="211"/>
      <c r="B237" s="57" t="s">
        <v>378</v>
      </c>
      <c r="C237" s="58" t="s">
        <v>357</v>
      </c>
      <c r="D237" s="57" t="str">
        <f>IF(D236=1,"☑","□")</f>
        <v>□</v>
      </c>
      <c r="E237" s="57" t="str">
        <f t="shared" ref="E237:O237" si="174">IF(E236=1,"☑","□")</f>
        <v>□</v>
      </c>
      <c r="F237" s="57" t="str">
        <f t="shared" si="174"/>
        <v>□</v>
      </c>
      <c r="G237" s="57" t="str">
        <f t="shared" si="174"/>
        <v>□</v>
      </c>
      <c r="H237" s="57" t="str">
        <f t="shared" si="174"/>
        <v>□</v>
      </c>
      <c r="I237" s="57" t="str">
        <f t="shared" si="174"/>
        <v>□</v>
      </c>
      <c r="J237" s="57" t="str">
        <f t="shared" si="174"/>
        <v>□</v>
      </c>
      <c r="K237" s="57" t="str">
        <f t="shared" si="174"/>
        <v>□</v>
      </c>
      <c r="L237" s="57" t="str">
        <f t="shared" si="174"/>
        <v>□</v>
      </c>
      <c r="M237" s="57" t="str">
        <f t="shared" si="174"/>
        <v>□</v>
      </c>
      <c r="N237" s="57" t="str">
        <f t="shared" si="174"/>
        <v>□</v>
      </c>
      <c r="O237" s="57" t="str">
        <f t="shared" si="174"/>
        <v>□</v>
      </c>
    </row>
    <row r="238" spans="1:15" s="59" customFormat="1" x14ac:dyDescent="0.4">
      <c r="A238" s="211"/>
      <c r="B238" s="57" t="s">
        <v>378</v>
      </c>
      <c r="C238" s="58" t="s">
        <v>358</v>
      </c>
      <c r="D238" s="57" t="str">
        <f>IF(D236="","□",IF(D236=0,"☑","□"))</f>
        <v>□</v>
      </c>
      <c r="E238" s="57" t="str">
        <f t="shared" ref="E238:O238" si="175">IF(E236="","□",IF(E236=0,"☑","□"))</f>
        <v>□</v>
      </c>
      <c r="F238" s="57" t="str">
        <f t="shared" si="175"/>
        <v>□</v>
      </c>
      <c r="G238" s="57" t="str">
        <f t="shared" si="175"/>
        <v>□</v>
      </c>
      <c r="H238" s="57" t="str">
        <f t="shared" si="175"/>
        <v>□</v>
      </c>
      <c r="I238" s="57" t="str">
        <f t="shared" si="175"/>
        <v>□</v>
      </c>
      <c r="J238" s="57" t="str">
        <f t="shared" si="175"/>
        <v>□</v>
      </c>
      <c r="K238" s="57" t="str">
        <f t="shared" si="175"/>
        <v>□</v>
      </c>
      <c r="L238" s="57" t="str">
        <f t="shared" si="175"/>
        <v>□</v>
      </c>
      <c r="M238" s="57" t="str">
        <f t="shared" si="175"/>
        <v>□</v>
      </c>
      <c r="N238" s="57" t="str">
        <f t="shared" si="175"/>
        <v>□</v>
      </c>
      <c r="O238" s="57" t="str">
        <f t="shared" si="175"/>
        <v>□</v>
      </c>
    </row>
    <row r="239" spans="1:15" s="59" customFormat="1" x14ac:dyDescent="0.4">
      <c r="A239" s="211"/>
      <c r="B239" s="57" t="s">
        <v>378</v>
      </c>
      <c r="C239" s="58" t="s">
        <v>359</v>
      </c>
      <c r="D239" s="57" t="str">
        <f>IF(D236=-1,"☑","□")</f>
        <v>☑</v>
      </c>
      <c r="E239" s="57" t="str">
        <f t="shared" ref="E239:O239" si="176">IF(E236=-1,"☑","□")</f>
        <v>☑</v>
      </c>
      <c r="F239" s="57" t="str">
        <f t="shared" si="176"/>
        <v>☑</v>
      </c>
      <c r="G239" s="57" t="str">
        <f t="shared" si="176"/>
        <v>□</v>
      </c>
      <c r="H239" s="57" t="str">
        <f t="shared" si="176"/>
        <v>□</v>
      </c>
      <c r="I239" s="57" t="str">
        <f t="shared" si="176"/>
        <v>□</v>
      </c>
      <c r="J239" s="57" t="str">
        <f t="shared" si="176"/>
        <v>□</v>
      </c>
      <c r="K239" s="57" t="str">
        <f t="shared" si="176"/>
        <v>□</v>
      </c>
      <c r="L239" s="57" t="str">
        <f t="shared" si="176"/>
        <v>□</v>
      </c>
      <c r="M239" s="57" t="str">
        <f t="shared" si="176"/>
        <v>□</v>
      </c>
      <c r="N239" s="57" t="str">
        <f t="shared" si="176"/>
        <v>□</v>
      </c>
      <c r="O239" s="57" t="str">
        <f t="shared" si="176"/>
        <v>□</v>
      </c>
    </row>
    <row r="240" spans="1:15" s="59" customFormat="1" x14ac:dyDescent="0.4">
      <c r="A240" s="211"/>
      <c r="B240" s="57" t="s">
        <v>378</v>
      </c>
      <c r="C240" s="58" t="s">
        <v>380</v>
      </c>
      <c r="D240" s="57" t="str">
        <f>IF(D236="-","☑","□")</f>
        <v>□</v>
      </c>
      <c r="E240" s="57" t="str">
        <f t="shared" ref="E240:O240" si="177">IF(E236="-","☑","□")</f>
        <v>□</v>
      </c>
      <c r="F240" s="57" t="str">
        <f t="shared" si="177"/>
        <v>□</v>
      </c>
      <c r="G240" s="57" t="str">
        <f t="shared" si="177"/>
        <v>□</v>
      </c>
      <c r="H240" s="57" t="str">
        <f t="shared" si="177"/>
        <v>□</v>
      </c>
      <c r="I240" s="57" t="str">
        <f t="shared" si="177"/>
        <v>□</v>
      </c>
      <c r="J240" s="57" t="str">
        <f t="shared" si="177"/>
        <v>□</v>
      </c>
      <c r="K240" s="57" t="str">
        <f t="shared" si="177"/>
        <v>□</v>
      </c>
      <c r="L240" s="57" t="str">
        <f t="shared" si="177"/>
        <v>□</v>
      </c>
      <c r="M240" s="57" t="str">
        <f t="shared" si="177"/>
        <v>□</v>
      </c>
      <c r="N240" s="57" t="str">
        <f t="shared" si="177"/>
        <v>□</v>
      </c>
      <c r="O240" s="57" t="str">
        <f t="shared" si="177"/>
        <v>□</v>
      </c>
    </row>
    <row r="241" spans="1:15" s="46" customFormat="1" x14ac:dyDescent="0.4">
      <c r="A241" s="211"/>
      <c r="B241" s="44">
        <v>58</v>
      </c>
      <c r="C241" s="47" t="s">
        <v>112</v>
      </c>
      <c r="D241" s="44">
        <f>IF(D5&lt;&gt;"就労中",IF('TS59（入力）'!D63="","",IF('TS59（入力）'!D63=4,"-",2-'TS59（入力）'!D63)),"-")</f>
        <v>-1</v>
      </c>
      <c r="E241" s="44">
        <f>IF(E5&lt;&gt;"就労中",IF('TS59（入力）'!E63="","",IF('TS59（入力）'!E63=4,"-",2-'TS59（入力）'!E63)),"-")</f>
        <v>-1</v>
      </c>
      <c r="F241" s="44">
        <f>IF(F5&lt;&gt;"就労中",IF('TS59（入力）'!F63="","",IF('TS59（入力）'!F63=4,"-",2-'TS59（入力）'!F63)),"-")</f>
        <v>-1</v>
      </c>
      <c r="G241" s="44" t="str">
        <f>IF(G5&lt;&gt;"就労中",IF('TS59（入力）'!G63="","",IF('TS59（入力）'!G63=4,"-",2-'TS59（入力）'!G63)),"-")</f>
        <v/>
      </c>
      <c r="H241" s="44" t="str">
        <f>IF(H5&lt;&gt;"就労中",IF('TS59（入力）'!H63="","",IF('TS59（入力）'!H63=4,"-",2-'TS59（入力）'!H63)),"-")</f>
        <v/>
      </c>
      <c r="I241" s="44" t="str">
        <f>IF(I5&lt;&gt;"就労中",IF('TS59（入力）'!I63="","",IF('TS59（入力）'!I63=4,"-",2-'TS59（入力）'!I63)),"-")</f>
        <v/>
      </c>
      <c r="J241" s="44" t="str">
        <f>IF(J5&lt;&gt;"就労中",IF('TS59（入力）'!J63="","",IF('TS59（入力）'!J63=4,"-",2-'TS59（入力）'!J63)),"-")</f>
        <v/>
      </c>
      <c r="K241" s="44" t="str">
        <f>IF(K5&lt;&gt;"就労中",IF('TS59（入力）'!K63="","",IF('TS59（入力）'!K63=4,"-",2-'TS59（入力）'!K63)),"-")</f>
        <v/>
      </c>
      <c r="L241" s="44" t="str">
        <f>IF(L5&lt;&gt;"就労中",IF('TS59（入力）'!L63="","",IF('TS59（入力）'!L63=4,"-",2-'TS59（入力）'!L63)),"-")</f>
        <v/>
      </c>
      <c r="M241" s="44" t="str">
        <f>IF(M5&lt;&gt;"就労中",IF('TS59（入力）'!M63="","",IF('TS59（入力）'!M63=4,"-",2-'TS59（入力）'!M63)),"-")</f>
        <v/>
      </c>
      <c r="N241" s="44" t="str">
        <f>IF(N5&lt;&gt;"就労中",IF('TS59（入力）'!N63="","",IF('TS59（入力）'!N63=4,"-",2-'TS59（入力）'!N63)),"-")</f>
        <v/>
      </c>
      <c r="O241" s="44" t="str">
        <f>IF(O5&lt;&gt;"就労中",IF('TS59（入力）'!O63="","",IF('TS59（入力）'!O63=4,"-",2-'TS59（入力）'!O63)),"-")</f>
        <v/>
      </c>
    </row>
    <row r="242" spans="1:15" s="59" customFormat="1" x14ac:dyDescent="0.4">
      <c r="A242" s="211"/>
      <c r="B242" s="57" t="s">
        <v>378</v>
      </c>
      <c r="C242" s="58" t="s">
        <v>360</v>
      </c>
      <c r="D242" s="57" t="str">
        <f>IF(D241=1,"☑","□")</f>
        <v>□</v>
      </c>
      <c r="E242" s="57" t="str">
        <f t="shared" ref="E242:O242" si="178">IF(E241=1,"☑","□")</f>
        <v>□</v>
      </c>
      <c r="F242" s="57" t="str">
        <f t="shared" si="178"/>
        <v>□</v>
      </c>
      <c r="G242" s="57" t="str">
        <f t="shared" si="178"/>
        <v>□</v>
      </c>
      <c r="H242" s="57" t="str">
        <f t="shared" si="178"/>
        <v>□</v>
      </c>
      <c r="I242" s="57" t="str">
        <f t="shared" si="178"/>
        <v>□</v>
      </c>
      <c r="J242" s="57" t="str">
        <f t="shared" si="178"/>
        <v>□</v>
      </c>
      <c r="K242" s="57" t="str">
        <f t="shared" si="178"/>
        <v>□</v>
      </c>
      <c r="L242" s="57" t="str">
        <f t="shared" si="178"/>
        <v>□</v>
      </c>
      <c r="M242" s="57" t="str">
        <f t="shared" si="178"/>
        <v>□</v>
      </c>
      <c r="N242" s="57" t="str">
        <f t="shared" si="178"/>
        <v>□</v>
      </c>
      <c r="O242" s="57" t="str">
        <f t="shared" si="178"/>
        <v>□</v>
      </c>
    </row>
    <row r="243" spans="1:15" s="59" customFormat="1" x14ac:dyDescent="0.4">
      <c r="A243" s="211"/>
      <c r="B243" s="57" t="s">
        <v>378</v>
      </c>
      <c r="C243" s="58" t="s">
        <v>361</v>
      </c>
      <c r="D243" s="57" t="str">
        <f>IF(D241="","□",IF(D241=0,"☑","□"))</f>
        <v>□</v>
      </c>
      <c r="E243" s="57" t="str">
        <f t="shared" ref="E243:O243" si="179">IF(E241="","□",IF(E241=0,"☑","□"))</f>
        <v>□</v>
      </c>
      <c r="F243" s="57" t="str">
        <f t="shared" si="179"/>
        <v>□</v>
      </c>
      <c r="G243" s="57" t="str">
        <f t="shared" si="179"/>
        <v>□</v>
      </c>
      <c r="H243" s="57" t="str">
        <f t="shared" si="179"/>
        <v>□</v>
      </c>
      <c r="I243" s="57" t="str">
        <f t="shared" si="179"/>
        <v>□</v>
      </c>
      <c r="J243" s="57" t="str">
        <f t="shared" si="179"/>
        <v>□</v>
      </c>
      <c r="K243" s="57" t="str">
        <f t="shared" si="179"/>
        <v>□</v>
      </c>
      <c r="L243" s="57" t="str">
        <f t="shared" si="179"/>
        <v>□</v>
      </c>
      <c r="M243" s="57" t="str">
        <f t="shared" si="179"/>
        <v>□</v>
      </c>
      <c r="N243" s="57" t="str">
        <f t="shared" si="179"/>
        <v>□</v>
      </c>
      <c r="O243" s="57" t="str">
        <f t="shared" si="179"/>
        <v>□</v>
      </c>
    </row>
    <row r="244" spans="1:15" s="59" customFormat="1" x14ac:dyDescent="0.4">
      <c r="A244" s="211"/>
      <c r="B244" s="57" t="s">
        <v>378</v>
      </c>
      <c r="C244" s="58" t="s">
        <v>362</v>
      </c>
      <c r="D244" s="57" t="str">
        <f>IF(D241=-1,"☑","□")</f>
        <v>☑</v>
      </c>
      <c r="E244" s="57" t="str">
        <f t="shared" ref="E244:O244" si="180">IF(E241=-1,"☑","□")</f>
        <v>☑</v>
      </c>
      <c r="F244" s="57" t="str">
        <f t="shared" si="180"/>
        <v>☑</v>
      </c>
      <c r="G244" s="57" t="str">
        <f t="shared" si="180"/>
        <v>□</v>
      </c>
      <c r="H244" s="57" t="str">
        <f t="shared" si="180"/>
        <v>□</v>
      </c>
      <c r="I244" s="57" t="str">
        <f t="shared" si="180"/>
        <v>□</v>
      </c>
      <c r="J244" s="57" t="str">
        <f t="shared" si="180"/>
        <v>□</v>
      </c>
      <c r="K244" s="57" t="str">
        <f t="shared" si="180"/>
        <v>□</v>
      </c>
      <c r="L244" s="57" t="str">
        <f t="shared" si="180"/>
        <v>□</v>
      </c>
      <c r="M244" s="57" t="str">
        <f t="shared" si="180"/>
        <v>□</v>
      </c>
      <c r="N244" s="57" t="str">
        <f t="shared" si="180"/>
        <v>□</v>
      </c>
      <c r="O244" s="57" t="str">
        <f t="shared" si="180"/>
        <v>□</v>
      </c>
    </row>
    <row r="245" spans="1:15" s="59" customFormat="1" x14ac:dyDescent="0.4">
      <c r="A245" s="211"/>
      <c r="B245" s="57" t="s">
        <v>378</v>
      </c>
      <c r="C245" s="58" t="s">
        <v>380</v>
      </c>
      <c r="D245" s="57" t="str">
        <f>IF(D241="-","☑","□")</f>
        <v>□</v>
      </c>
      <c r="E245" s="57" t="str">
        <f t="shared" ref="E245:O245" si="181">IF(E241="-","☑","□")</f>
        <v>□</v>
      </c>
      <c r="F245" s="57" t="str">
        <f t="shared" si="181"/>
        <v>□</v>
      </c>
      <c r="G245" s="57" t="str">
        <f t="shared" si="181"/>
        <v>□</v>
      </c>
      <c r="H245" s="57" t="str">
        <f t="shared" si="181"/>
        <v>□</v>
      </c>
      <c r="I245" s="57" t="str">
        <f t="shared" si="181"/>
        <v>□</v>
      </c>
      <c r="J245" s="57" t="str">
        <f t="shared" si="181"/>
        <v>□</v>
      </c>
      <c r="K245" s="57" t="str">
        <f t="shared" si="181"/>
        <v>□</v>
      </c>
      <c r="L245" s="57" t="str">
        <f t="shared" si="181"/>
        <v>□</v>
      </c>
      <c r="M245" s="57" t="str">
        <f t="shared" si="181"/>
        <v>□</v>
      </c>
      <c r="N245" s="57" t="str">
        <f t="shared" si="181"/>
        <v>□</v>
      </c>
      <c r="O245" s="57" t="str">
        <f t="shared" si="181"/>
        <v>□</v>
      </c>
    </row>
    <row r="246" spans="1:15" s="46" customFormat="1" x14ac:dyDescent="0.4">
      <c r="A246" s="211"/>
      <c r="B246" s="44">
        <v>59</v>
      </c>
      <c r="C246" s="47" t="s">
        <v>113</v>
      </c>
      <c r="D246" s="44">
        <f>IF(D5&lt;&gt;"就労中",IF('TS59（入力）'!D64="","",IF('TS59（入力）'!D64=4,"-",2-'TS59（入力）'!D64)),"-")</f>
        <v>-1</v>
      </c>
      <c r="E246" s="44">
        <f>IF(E5&lt;&gt;"就労中",IF('TS59（入力）'!E64="","",IF('TS59（入力）'!E64=4,"-",2-'TS59（入力）'!E64)),"-")</f>
        <v>-1</v>
      </c>
      <c r="F246" s="44">
        <f>IF(F5&lt;&gt;"就労中",IF('TS59（入力）'!F64="","",IF('TS59（入力）'!F64=4,"-",2-'TS59（入力）'!F64)),"-")</f>
        <v>-1</v>
      </c>
      <c r="G246" s="44" t="str">
        <f>IF(G5&lt;&gt;"就労中",IF('TS59（入力）'!G64="","",IF('TS59（入力）'!G64=4,"-",2-'TS59（入力）'!G64)),"-")</f>
        <v/>
      </c>
      <c r="H246" s="44" t="str">
        <f>IF(H5&lt;&gt;"就労中",IF('TS59（入力）'!H64="","",IF('TS59（入力）'!H64=4,"-",2-'TS59（入力）'!H64)),"-")</f>
        <v/>
      </c>
      <c r="I246" s="44" t="str">
        <f>IF(I5&lt;&gt;"就労中",IF('TS59（入力）'!I64="","",IF('TS59（入力）'!I64=4,"-",2-'TS59（入力）'!I64)),"-")</f>
        <v/>
      </c>
      <c r="J246" s="44" t="str">
        <f>IF(J5&lt;&gt;"就労中",IF('TS59（入力）'!J64="","",IF('TS59（入力）'!J64=4,"-",2-'TS59（入力）'!J64)),"-")</f>
        <v/>
      </c>
      <c r="K246" s="44" t="str">
        <f>IF(K5&lt;&gt;"就労中",IF('TS59（入力）'!K64="","",IF('TS59（入力）'!K64=4,"-",2-'TS59（入力）'!K64)),"-")</f>
        <v/>
      </c>
      <c r="L246" s="44" t="str">
        <f>IF(L5&lt;&gt;"就労中",IF('TS59（入力）'!L64="","",IF('TS59（入力）'!L64=4,"-",2-'TS59（入力）'!L64)),"-")</f>
        <v/>
      </c>
      <c r="M246" s="44" t="str">
        <f>IF(M5&lt;&gt;"就労中",IF('TS59（入力）'!M64="","",IF('TS59（入力）'!M64=4,"-",2-'TS59（入力）'!M64)),"-")</f>
        <v/>
      </c>
      <c r="N246" s="44" t="str">
        <f>IF(N5&lt;&gt;"就労中",IF('TS59（入力）'!N64="","",IF('TS59（入力）'!N64=4,"-",2-'TS59（入力）'!N64)),"-")</f>
        <v/>
      </c>
      <c r="O246" s="44" t="str">
        <f>IF(O5&lt;&gt;"就労中",IF('TS59（入力）'!O64="","",IF('TS59（入力）'!O64=4,"-",2-'TS59（入力）'!O64)),"-")</f>
        <v/>
      </c>
    </row>
    <row r="247" spans="1:15" s="59" customFormat="1" x14ac:dyDescent="0.4">
      <c r="A247" s="211"/>
      <c r="B247" s="57" t="s">
        <v>378</v>
      </c>
      <c r="C247" s="58" t="s">
        <v>363</v>
      </c>
      <c r="D247" s="57" t="str">
        <f>IF(D246=1,"☑","□")</f>
        <v>□</v>
      </c>
      <c r="E247" s="57" t="str">
        <f t="shared" ref="E247:O247" si="182">IF(E246=1,"☑","□")</f>
        <v>□</v>
      </c>
      <c r="F247" s="57" t="str">
        <f t="shared" si="182"/>
        <v>□</v>
      </c>
      <c r="G247" s="57" t="str">
        <f t="shared" si="182"/>
        <v>□</v>
      </c>
      <c r="H247" s="57" t="str">
        <f t="shared" si="182"/>
        <v>□</v>
      </c>
      <c r="I247" s="57" t="str">
        <f t="shared" si="182"/>
        <v>□</v>
      </c>
      <c r="J247" s="57" t="str">
        <f t="shared" si="182"/>
        <v>□</v>
      </c>
      <c r="K247" s="57" t="str">
        <f t="shared" si="182"/>
        <v>□</v>
      </c>
      <c r="L247" s="57" t="str">
        <f t="shared" si="182"/>
        <v>□</v>
      </c>
      <c r="M247" s="57" t="str">
        <f t="shared" si="182"/>
        <v>□</v>
      </c>
      <c r="N247" s="57" t="str">
        <f t="shared" si="182"/>
        <v>□</v>
      </c>
      <c r="O247" s="57" t="str">
        <f t="shared" si="182"/>
        <v>□</v>
      </c>
    </row>
    <row r="248" spans="1:15" s="59" customFormat="1" x14ac:dyDescent="0.4">
      <c r="A248" s="211"/>
      <c r="B248" s="57" t="s">
        <v>378</v>
      </c>
      <c r="C248" s="58" t="s">
        <v>364</v>
      </c>
      <c r="D248" s="57" t="str">
        <f>IF(D246="","□",IF(D246=0,"☑","□"))</f>
        <v>□</v>
      </c>
      <c r="E248" s="57" t="str">
        <f t="shared" ref="E248:O248" si="183">IF(E246="","□",IF(E246=0,"☑","□"))</f>
        <v>□</v>
      </c>
      <c r="F248" s="57" t="str">
        <f t="shared" si="183"/>
        <v>□</v>
      </c>
      <c r="G248" s="57" t="str">
        <f t="shared" si="183"/>
        <v>□</v>
      </c>
      <c r="H248" s="57" t="str">
        <f t="shared" si="183"/>
        <v>□</v>
      </c>
      <c r="I248" s="57" t="str">
        <f t="shared" si="183"/>
        <v>□</v>
      </c>
      <c r="J248" s="57" t="str">
        <f t="shared" si="183"/>
        <v>□</v>
      </c>
      <c r="K248" s="57" t="str">
        <f t="shared" si="183"/>
        <v>□</v>
      </c>
      <c r="L248" s="57" t="str">
        <f t="shared" si="183"/>
        <v>□</v>
      </c>
      <c r="M248" s="57" t="str">
        <f t="shared" si="183"/>
        <v>□</v>
      </c>
      <c r="N248" s="57" t="str">
        <f t="shared" si="183"/>
        <v>□</v>
      </c>
      <c r="O248" s="57" t="str">
        <f t="shared" si="183"/>
        <v>□</v>
      </c>
    </row>
    <row r="249" spans="1:15" s="59" customFormat="1" x14ac:dyDescent="0.4">
      <c r="A249" s="211"/>
      <c r="B249" s="57" t="s">
        <v>378</v>
      </c>
      <c r="C249" s="58" t="s">
        <v>365</v>
      </c>
      <c r="D249" s="57" t="str">
        <f>IF(D246=-1,"☑","□")</f>
        <v>☑</v>
      </c>
      <c r="E249" s="57" t="str">
        <f t="shared" ref="E249:O249" si="184">IF(E246=-1,"☑","□")</f>
        <v>☑</v>
      </c>
      <c r="F249" s="57" t="str">
        <f t="shared" si="184"/>
        <v>☑</v>
      </c>
      <c r="G249" s="57" t="str">
        <f t="shared" si="184"/>
        <v>□</v>
      </c>
      <c r="H249" s="57" t="str">
        <f t="shared" si="184"/>
        <v>□</v>
      </c>
      <c r="I249" s="57" t="str">
        <f t="shared" si="184"/>
        <v>□</v>
      </c>
      <c r="J249" s="57" t="str">
        <f t="shared" si="184"/>
        <v>□</v>
      </c>
      <c r="K249" s="57" t="str">
        <f t="shared" si="184"/>
        <v>□</v>
      </c>
      <c r="L249" s="57" t="str">
        <f t="shared" si="184"/>
        <v>□</v>
      </c>
      <c r="M249" s="57" t="str">
        <f t="shared" si="184"/>
        <v>□</v>
      </c>
      <c r="N249" s="57" t="str">
        <f t="shared" si="184"/>
        <v>□</v>
      </c>
      <c r="O249" s="57" t="str">
        <f t="shared" si="184"/>
        <v>□</v>
      </c>
    </row>
    <row r="250" spans="1:15" s="59" customFormat="1" x14ac:dyDescent="0.4">
      <c r="A250" s="211"/>
      <c r="B250" s="57" t="s">
        <v>378</v>
      </c>
      <c r="C250" s="58" t="s">
        <v>380</v>
      </c>
      <c r="D250" s="57" t="str">
        <f>IF(D246="-","☑","□")</f>
        <v>□</v>
      </c>
      <c r="E250" s="57" t="str">
        <f t="shared" ref="E250:O250" si="185">IF(E246="-","☑","□")</f>
        <v>□</v>
      </c>
      <c r="F250" s="57" t="str">
        <f t="shared" si="185"/>
        <v>□</v>
      </c>
      <c r="G250" s="57" t="str">
        <f t="shared" si="185"/>
        <v>□</v>
      </c>
      <c r="H250" s="57" t="str">
        <f t="shared" si="185"/>
        <v>□</v>
      </c>
      <c r="I250" s="57" t="str">
        <f t="shared" si="185"/>
        <v>□</v>
      </c>
      <c r="J250" s="57" t="str">
        <f t="shared" si="185"/>
        <v>□</v>
      </c>
      <c r="K250" s="57" t="str">
        <f t="shared" si="185"/>
        <v>□</v>
      </c>
      <c r="L250" s="57" t="str">
        <f t="shared" si="185"/>
        <v>□</v>
      </c>
      <c r="M250" s="57" t="str">
        <f t="shared" si="185"/>
        <v>□</v>
      </c>
      <c r="N250" s="57" t="str">
        <f t="shared" si="185"/>
        <v>□</v>
      </c>
      <c r="O250" s="57" t="str">
        <f t="shared" si="185"/>
        <v>□</v>
      </c>
    </row>
    <row r="252" spans="1:15" x14ac:dyDescent="0.4">
      <c r="B252" s="7" t="s">
        <v>402</v>
      </c>
    </row>
    <row r="253" spans="1:15" x14ac:dyDescent="0.4">
      <c r="A253" s="210" t="s">
        <v>401</v>
      </c>
      <c r="B253" s="55">
        <v>1</v>
      </c>
      <c r="C253" s="56" t="s">
        <v>366</v>
      </c>
      <c r="D253" s="55" t="str">
        <f>IF('TS59（入力）'!D67="","",IF(OR('TS59（入力）'!D67&lt;1,'TS59（入力）'!D67&gt;3),"-",2-'TS59（入力）'!D67))</f>
        <v/>
      </c>
      <c r="E253" s="55" t="str">
        <f>IF('TS59（入力）'!E67="","",IF(OR('TS59（入力）'!E67&lt;1,'TS59（入力）'!E67&gt;3),"-",2-'TS59（入力）'!E67))</f>
        <v/>
      </c>
      <c r="F253" s="55" t="str">
        <f>IF('TS59（入力）'!F67="","",IF(OR('TS59（入力）'!F67&lt;1,'TS59（入力）'!F67&gt;3),"-",2-'TS59（入力）'!F67))</f>
        <v/>
      </c>
      <c r="G253" s="55" t="str">
        <f>IF('TS59（入力）'!G67="","",IF(OR('TS59（入力）'!G67&lt;1,'TS59（入力）'!G67&gt;3),"-",2-'TS59（入力）'!G67))</f>
        <v/>
      </c>
      <c r="H253" s="55" t="str">
        <f>IF('TS59（入力）'!H67="","",IF(OR('TS59（入力）'!H67&lt;1,'TS59（入力）'!H67&gt;3),"-",2-'TS59（入力）'!H67))</f>
        <v/>
      </c>
      <c r="I253" s="55" t="str">
        <f>IF('TS59（入力）'!I67="","",IF(OR('TS59（入力）'!I67&lt;1,'TS59（入力）'!I67&gt;3),"-",2-'TS59（入力）'!I67))</f>
        <v/>
      </c>
      <c r="J253" s="55" t="str">
        <f>IF('TS59（入力）'!J67="","",IF(OR('TS59（入力）'!J67&lt;1,'TS59（入力）'!J67&gt;3),"-",2-'TS59（入力）'!J67))</f>
        <v/>
      </c>
      <c r="K253" s="55" t="str">
        <f>IF('TS59（入力）'!K67="","",IF(OR('TS59（入力）'!K67&lt;1,'TS59（入力）'!K67&gt;3),"-",2-'TS59（入力）'!K67))</f>
        <v/>
      </c>
      <c r="L253" s="55" t="str">
        <f>IF('TS59（入力）'!L67="","",IF(OR('TS59（入力）'!L67&lt;1,'TS59（入力）'!L67&gt;3),"-",2-'TS59（入力）'!L67))</f>
        <v/>
      </c>
      <c r="M253" s="55" t="str">
        <f>IF('TS59（入力）'!M67="","",IF(OR('TS59（入力）'!M67&lt;1,'TS59（入力）'!M67&gt;3),"-",2-'TS59（入力）'!M67))</f>
        <v/>
      </c>
      <c r="N253" s="55" t="str">
        <f>IF('TS59（入力）'!N67="","",IF(OR('TS59（入力）'!N67&lt;1,'TS59（入力）'!N67&gt;3),"-",2-'TS59（入力）'!N67))</f>
        <v/>
      </c>
      <c r="O253" s="55" t="str">
        <f>IF('TS59（入力）'!O67="","",IF(OR('TS59（入力）'!O67&lt;1,'TS59（入力）'!O67&gt;3),"-",2-'TS59（入力）'!O67))</f>
        <v/>
      </c>
    </row>
    <row r="254" spans="1:15" x14ac:dyDescent="0.4">
      <c r="A254" s="210"/>
      <c r="B254" s="8" t="s">
        <v>378</v>
      </c>
      <c r="C254" s="10" t="s">
        <v>367</v>
      </c>
      <c r="D254" s="8" t="str">
        <f>IF(D253=1,"☑","□")</f>
        <v>□</v>
      </c>
      <c r="E254" s="8" t="str">
        <f t="shared" ref="E254:O254" si="186">IF(E253=1,"☑","□")</f>
        <v>□</v>
      </c>
      <c r="F254" s="8" t="str">
        <f t="shared" si="186"/>
        <v>□</v>
      </c>
      <c r="G254" s="8" t="str">
        <f t="shared" si="186"/>
        <v>□</v>
      </c>
      <c r="H254" s="8" t="str">
        <f t="shared" si="186"/>
        <v>□</v>
      </c>
      <c r="I254" s="8" t="str">
        <f t="shared" si="186"/>
        <v>□</v>
      </c>
      <c r="J254" s="8" t="str">
        <f t="shared" si="186"/>
        <v>□</v>
      </c>
      <c r="K254" s="8" t="str">
        <f t="shared" si="186"/>
        <v>□</v>
      </c>
      <c r="L254" s="8" t="str">
        <f t="shared" si="186"/>
        <v>□</v>
      </c>
      <c r="M254" s="8" t="str">
        <f t="shared" si="186"/>
        <v>□</v>
      </c>
      <c r="N254" s="8" t="str">
        <f t="shared" si="186"/>
        <v>□</v>
      </c>
      <c r="O254" s="8" t="str">
        <f t="shared" si="186"/>
        <v>□</v>
      </c>
    </row>
    <row r="255" spans="1:15" x14ac:dyDescent="0.4">
      <c r="A255" s="210"/>
      <c r="B255" s="8" t="s">
        <v>378</v>
      </c>
      <c r="C255" s="10" t="s">
        <v>368</v>
      </c>
      <c r="D255" s="8" t="str">
        <f>IF(D253="","□",IF(D253=0,"☑","□"))</f>
        <v>□</v>
      </c>
      <c r="E255" s="8" t="str">
        <f t="shared" ref="E255:N255" si="187">IF(E253="","□",IF(E253=0,"☑","□"))</f>
        <v>□</v>
      </c>
      <c r="F255" s="8" t="str">
        <f t="shared" si="187"/>
        <v>□</v>
      </c>
      <c r="G255" s="8" t="str">
        <f t="shared" si="187"/>
        <v>□</v>
      </c>
      <c r="H255" s="8" t="str">
        <f t="shared" si="187"/>
        <v>□</v>
      </c>
      <c r="I255" s="8" t="str">
        <f t="shared" si="187"/>
        <v>□</v>
      </c>
      <c r="J255" s="8" t="str">
        <f t="shared" si="187"/>
        <v>□</v>
      </c>
      <c r="K255" s="8" t="str">
        <f t="shared" si="187"/>
        <v>□</v>
      </c>
      <c r="L255" s="8" t="str">
        <f t="shared" si="187"/>
        <v>□</v>
      </c>
      <c r="M255" s="8" t="str">
        <f t="shared" si="187"/>
        <v>□</v>
      </c>
      <c r="N255" s="8" t="str">
        <f t="shared" si="187"/>
        <v>□</v>
      </c>
      <c r="O255" s="8" t="str">
        <f>IF(O253="","□",IF(O253=0,"☑","□"))</f>
        <v>□</v>
      </c>
    </row>
    <row r="256" spans="1:15" x14ac:dyDescent="0.4">
      <c r="A256" s="210"/>
      <c r="B256" s="8" t="s">
        <v>378</v>
      </c>
      <c r="C256" s="10" t="s">
        <v>369</v>
      </c>
      <c r="D256" s="8" t="str">
        <f>IF(D253=-1,"☑","□")</f>
        <v>□</v>
      </c>
      <c r="E256" s="8" t="str">
        <f t="shared" ref="E256:N256" si="188">IF(E253=-1,"☑","□")</f>
        <v>□</v>
      </c>
      <c r="F256" s="8" t="str">
        <f t="shared" si="188"/>
        <v>□</v>
      </c>
      <c r="G256" s="8" t="str">
        <f t="shared" si="188"/>
        <v>□</v>
      </c>
      <c r="H256" s="8" t="str">
        <f t="shared" si="188"/>
        <v>□</v>
      </c>
      <c r="I256" s="8" t="str">
        <f t="shared" si="188"/>
        <v>□</v>
      </c>
      <c r="J256" s="8" t="str">
        <f t="shared" si="188"/>
        <v>□</v>
      </c>
      <c r="K256" s="8" t="str">
        <f t="shared" si="188"/>
        <v>□</v>
      </c>
      <c r="L256" s="8" t="str">
        <f t="shared" si="188"/>
        <v>□</v>
      </c>
      <c r="M256" s="8" t="str">
        <f t="shared" si="188"/>
        <v>□</v>
      </c>
      <c r="N256" s="8" t="str">
        <f t="shared" si="188"/>
        <v>□</v>
      </c>
      <c r="O256" s="8" t="str">
        <f>IF(O253=-1,"☑","□")</f>
        <v>□</v>
      </c>
    </row>
    <row r="257" spans="1:15" x14ac:dyDescent="0.4">
      <c r="A257" s="210"/>
      <c r="B257" s="55">
        <v>2</v>
      </c>
      <c r="C257" s="56" t="s">
        <v>370</v>
      </c>
      <c r="D257" s="55" t="str">
        <f>IF('TS59（入力）'!D68="","",IF(OR('TS59（入力）'!D68&lt;1,'TS59（入力）'!D68&gt;3),"-",2-'TS59（入力）'!D68))</f>
        <v/>
      </c>
      <c r="E257" s="55" t="str">
        <f>IF('TS59（入力）'!E68="","",IF(OR('TS59（入力）'!E68&lt;1,'TS59（入力）'!E68&gt;3),"-",2-'TS59（入力）'!E68))</f>
        <v/>
      </c>
      <c r="F257" s="55" t="str">
        <f>IF('TS59（入力）'!F68="","",IF(OR('TS59（入力）'!F68&lt;1,'TS59（入力）'!F68&gt;3),"-",2-'TS59（入力）'!F68))</f>
        <v/>
      </c>
      <c r="G257" s="55" t="str">
        <f>IF('TS59（入力）'!G68="","",IF(OR('TS59（入力）'!G68&lt;1,'TS59（入力）'!G68&gt;3),"-",2-'TS59（入力）'!G68))</f>
        <v/>
      </c>
      <c r="H257" s="55" t="str">
        <f>IF('TS59（入力）'!H68="","",IF(OR('TS59（入力）'!H68&lt;1,'TS59（入力）'!H68&gt;3),"-",2-'TS59（入力）'!H68))</f>
        <v/>
      </c>
      <c r="I257" s="55" t="str">
        <f>IF('TS59（入力）'!I68="","",IF(OR('TS59（入力）'!I68&lt;1,'TS59（入力）'!I68&gt;3),"-",2-'TS59（入力）'!I68))</f>
        <v/>
      </c>
      <c r="J257" s="55" t="str">
        <f>IF('TS59（入力）'!J68="","",IF(OR('TS59（入力）'!J68&lt;1,'TS59（入力）'!J68&gt;3),"-",2-'TS59（入力）'!J68))</f>
        <v/>
      </c>
      <c r="K257" s="55" t="str">
        <f>IF('TS59（入力）'!K68="","",IF(OR('TS59（入力）'!K68&lt;1,'TS59（入力）'!K68&gt;3),"-",2-'TS59（入力）'!K68))</f>
        <v/>
      </c>
      <c r="L257" s="55" t="str">
        <f>IF('TS59（入力）'!L68="","",IF(OR('TS59（入力）'!L68&lt;1,'TS59（入力）'!L68&gt;3),"-",2-'TS59（入力）'!L68))</f>
        <v/>
      </c>
      <c r="M257" s="55" t="str">
        <f>IF('TS59（入力）'!M68="","",IF(OR('TS59（入力）'!M68&lt;1,'TS59（入力）'!M68&gt;3),"-",2-'TS59（入力）'!M68))</f>
        <v/>
      </c>
      <c r="N257" s="55" t="str">
        <f>IF('TS59（入力）'!N68="","",IF(OR('TS59（入力）'!N68&lt;1,'TS59（入力）'!N68&gt;3),"-",2-'TS59（入力）'!N68))</f>
        <v/>
      </c>
      <c r="O257" s="55" t="str">
        <f>IF('TS59（入力）'!O68="","",IF(OR('TS59（入力）'!O68&lt;1,'TS59（入力）'!O68&gt;3),"-",2-'TS59（入力）'!O68))</f>
        <v/>
      </c>
    </row>
    <row r="258" spans="1:15" x14ac:dyDescent="0.4">
      <c r="A258" s="210"/>
      <c r="B258" s="8" t="s">
        <v>378</v>
      </c>
      <c r="C258" s="10" t="s">
        <v>371</v>
      </c>
      <c r="D258" s="8" t="str">
        <f>IF(D257=1,"☑","□")</f>
        <v>□</v>
      </c>
      <c r="E258" s="8" t="str">
        <f t="shared" ref="E258:O258" si="189">IF(E257=1,"☑","□")</f>
        <v>□</v>
      </c>
      <c r="F258" s="8" t="str">
        <f t="shared" si="189"/>
        <v>□</v>
      </c>
      <c r="G258" s="8" t="str">
        <f t="shared" si="189"/>
        <v>□</v>
      </c>
      <c r="H258" s="8" t="str">
        <f t="shared" si="189"/>
        <v>□</v>
      </c>
      <c r="I258" s="8" t="str">
        <f t="shared" si="189"/>
        <v>□</v>
      </c>
      <c r="J258" s="8" t="str">
        <f t="shared" si="189"/>
        <v>□</v>
      </c>
      <c r="K258" s="8" t="str">
        <f t="shared" si="189"/>
        <v>□</v>
      </c>
      <c r="L258" s="8" t="str">
        <f t="shared" si="189"/>
        <v>□</v>
      </c>
      <c r="M258" s="8" t="str">
        <f t="shared" si="189"/>
        <v>□</v>
      </c>
      <c r="N258" s="8" t="str">
        <f t="shared" si="189"/>
        <v>□</v>
      </c>
      <c r="O258" s="8" t="str">
        <f t="shared" si="189"/>
        <v>□</v>
      </c>
    </row>
    <row r="259" spans="1:15" x14ac:dyDescent="0.4">
      <c r="A259" s="210"/>
      <c r="B259" s="8" t="s">
        <v>378</v>
      </c>
      <c r="C259" s="10" t="s">
        <v>372</v>
      </c>
      <c r="D259" s="8" t="str">
        <f>IF(D257="","□",IF(D257=0,"☑","□"))</f>
        <v>□</v>
      </c>
      <c r="E259" s="8" t="str">
        <f t="shared" ref="E259:N259" si="190">IF(E257="","□",IF(E257=0,"☑","□"))</f>
        <v>□</v>
      </c>
      <c r="F259" s="8" t="str">
        <f t="shared" si="190"/>
        <v>□</v>
      </c>
      <c r="G259" s="8" t="str">
        <f t="shared" si="190"/>
        <v>□</v>
      </c>
      <c r="H259" s="8" t="str">
        <f t="shared" si="190"/>
        <v>□</v>
      </c>
      <c r="I259" s="8" t="str">
        <f t="shared" si="190"/>
        <v>□</v>
      </c>
      <c r="J259" s="8" t="str">
        <f t="shared" si="190"/>
        <v>□</v>
      </c>
      <c r="K259" s="8" t="str">
        <f t="shared" si="190"/>
        <v>□</v>
      </c>
      <c r="L259" s="8" t="str">
        <f t="shared" si="190"/>
        <v>□</v>
      </c>
      <c r="M259" s="8" t="str">
        <f t="shared" si="190"/>
        <v>□</v>
      </c>
      <c r="N259" s="8" t="str">
        <f t="shared" si="190"/>
        <v>□</v>
      </c>
      <c r="O259" s="8" t="str">
        <f>IF(O257="","□",IF(O257=0,"☑","□"))</f>
        <v>□</v>
      </c>
    </row>
    <row r="260" spans="1:15" x14ac:dyDescent="0.4">
      <c r="A260" s="210"/>
      <c r="B260" s="8" t="s">
        <v>378</v>
      </c>
      <c r="C260" s="10" t="s">
        <v>373</v>
      </c>
      <c r="D260" s="8" t="str">
        <f>IF(D257=-1,"☑","□")</f>
        <v>□</v>
      </c>
      <c r="E260" s="8" t="str">
        <f t="shared" ref="E260:N260" si="191">IF(E257=-1,"☑","□")</f>
        <v>□</v>
      </c>
      <c r="F260" s="8" t="str">
        <f t="shared" si="191"/>
        <v>□</v>
      </c>
      <c r="G260" s="8" t="str">
        <f t="shared" si="191"/>
        <v>□</v>
      </c>
      <c r="H260" s="8" t="str">
        <f t="shared" si="191"/>
        <v>□</v>
      </c>
      <c r="I260" s="8" t="str">
        <f t="shared" si="191"/>
        <v>□</v>
      </c>
      <c r="J260" s="8" t="str">
        <f t="shared" si="191"/>
        <v>□</v>
      </c>
      <c r="K260" s="8" t="str">
        <f t="shared" si="191"/>
        <v>□</v>
      </c>
      <c r="L260" s="8" t="str">
        <f t="shared" si="191"/>
        <v>□</v>
      </c>
      <c r="M260" s="8" t="str">
        <f t="shared" si="191"/>
        <v>□</v>
      </c>
      <c r="N260" s="8" t="str">
        <f t="shared" si="191"/>
        <v>□</v>
      </c>
      <c r="O260" s="8" t="str">
        <f>IF(O257=-1,"☑","□")</f>
        <v>□</v>
      </c>
    </row>
    <row r="261" spans="1:15" x14ac:dyDescent="0.4">
      <c r="A261" s="210"/>
      <c r="B261" s="55">
        <v>3</v>
      </c>
      <c r="C261" s="56" t="s">
        <v>374</v>
      </c>
      <c r="D261" s="55" t="str">
        <f>IF('TS59（入力）'!D69="","",IF(OR('TS59（入力）'!D69&lt;1,'TS59（入力）'!D69&gt;3),"-",2-'TS59（入力）'!D69))</f>
        <v/>
      </c>
      <c r="E261" s="55" t="str">
        <f>IF('TS59（入力）'!E69="","",IF(OR('TS59（入力）'!E69&lt;1,'TS59（入力）'!E69&gt;3),"-",2-'TS59（入力）'!E69))</f>
        <v/>
      </c>
      <c r="F261" s="55" t="str">
        <f>IF('TS59（入力）'!F69="","",IF(OR('TS59（入力）'!F69&lt;1,'TS59（入力）'!F69&gt;3),"-",2-'TS59（入力）'!F69))</f>
        <v/>
      </c>
      <c r="G261" s="55" t="str">
        <f>IF('TS59（入力）'!G69="","",IF(OR('TS59（入力）'!G69&lt;1,'TS59（入力）'!G69&gt;3),"-",2-'TS59（入力）'!G69))</f>
        <v/>
      </c>
      <c r="H261" s="55" t="str">
        <f>IF('TS59（入力）'!H69="","",IF(OR('TS59（入力）'!H69&lt;1,'TS59（入力）'!H69&gt;3),"-",2-'TS59（入力）'!H69))</f>
        <v/>
      </c>
      <c r="I261" s="55" t="str">
        <f>IF('TS59（入力）'!I69="","",IF(OR('TS59（入力）'!I69&lt;1,'TS59（入力）'!I69&gt;3),"-",2-'TS59（入力）'!I69))</f>
        <v/>
      </c>
      <c r="J261" s="55" t="str">
        <f>IF('TS59（入力）'!J69="","",IF(OR('TS59（入力）'!J69&lt;1,'TS59（入力）'!J69&gt;3),"-",2-'TS59（入力）'!J69))</f>
        <v/>
      </c>
      <c r="K261" s="55" t="str">
        <f>IF('TS59（入力）'!K69="","",IF(OR('TS59（入力）'!K69&lt;1,'TS59（入力）'!K69&gt;3),"-",2-'TS59（入力）'!K69))</f>
        <v/>
      </c>
      <c r="L261" s="55" t="str">
        <f>IF('TS59（入力）'!L69="","",IF(OR('TS59（入力）'!L69&lt;1,'TS59（入力）'!L69&gt;3),"-",2-'TS59（入力）'!L69))</f>
        <v/>
      </c>
      <c r="M261" s="55" t="str">
        <f>IF('TS59（入力）'!M69="","",IF(OR('TS59（入力）'!M69&lt;1,'TS59（入力）'!M69&gt;3),"-",2-'TS59（入力）'!M69))</f>
        <v/>
      </c>
      <c r="N261" s="55" t="str">
        <f>IF('TS59（入力）'!N69="","",IF(OR('TS59（入力）'!N69&lt;1,'TS59（入力）'!N69&gt;3),"-",2-'TS59（入力）'!N69))</f>
        <v/>
      </c>
      <c r="O261" s="55" t="str">
        <f>IF('TS59（入力）'!O69="","",IF(OR('TS59（入力）'!O69&lt;1,'TS59（入力）'!O69&gt;3),"-",2-'TS59（入力）'!O69))</f>
        <v/>
      </c>
    </row>
    <row r="262" spans="1:15" x14ac:dyDescent="0.4">
      <c r="A262" s="210"/>
      <c r="B262" s="8" t="s">
        <v>378</v>
      </c>
      <c r="C262" s="10" t="s">
        <v>375</v>
      </c>
      <c r="D262" s="8" t="str">
        <f>IF(D261=1,"☑","□")</f>
        <v>□</v>
      </c>
      <c r="E262" s="8" t="str">
        <f t="shared" ref="E262:O262" si="192">IF(E261=1,"☑","□")</f>
        <v>□</v>
      </c>
      <c r="F262" s="8" t="str">
        <f t="shared" si="192"/>
        <v>□</v>
      </c>
      <c r="G262" s="8" t="str">
        <f t="shared" si="192"/>
        <v>□</v>
      </c>
      <c r="H262" s="8" t="str">
        <f t="shared" si="192"/>
        <v>□</v>
      </c>
      <c r="I262" s="8" t="str">
        <f t="shared" si="192"/>
        <v>□</v>
      </c>
      <c r="J262" s="8" t="str">
        <f t="shared" si="192"/>
        <v>□</v>
      </c>
      <c r="K262" s="8" t="str">
        <f t="shared" si="192"/>
        <v>□</v>
      </c>
      <c r="L262" s="8" t="str">
        <f t="shared" si="192"/>
        <v>□</v>
      </c>
      <c r="M262" s="8" t="str">
        <f t="shared" si="192"/>
        <v>□</v>
      </c>
      <c r="N262" s="8" t="str">
        <f t="shared" si="192"/>
        <v>□</v>
      </c>
      <c r="O262" s="8" t="str">
        <f t="shared" si="192"/>
        <v>□</v>
      </c>
    </row>
    <row r="263" spans="1:15" x14ac:dyDescent="0.4">
      <c r="A263" s="210"/>
      <c r="B263" s="8" t="s">
        <v>378</v>
      </c>
      <c r="C263" s="10" t="s">
        <v>376</v>
      </c>
      <c r="D263" s="8" t="str">
        <f>IF(D261="","□",IF(D261=0,"☑","□"))</f>
        <v>□</v>
      </c>
      <c r="E263" s="8" t="str">
        <f t="shared" ref="E263:N263" si="193">IF(E261="","□",IF(E261=0,"☑","□"))</f>
        <v>□</v>
      </c>
      <c r="F263" s="8" t="str">
        <f t="shared" si="193"/>
        <v>□</v>
      </c>
      <c r="G263" s="8" t="str">
        <f t="shared" si="193"/>
        <v>□</v>
      </c>
      <c r="H263" s="8" t="str">
        <f t="shared" si="193"/>
        <v>□</v>
      </c>
      <c r="I263" s="8" t="str">
        <f t="shared" si="193"/>
        <v>□</v>
      </c>
      <c r="J263" s="8" t="str">
        <f t="shared" si="193"/>
        <v>□</v>
      </c>
      <c r="K263" s="8" t="str">
        <f t="shared" si="193"/>
        <v>□</v>
      </c>
      <c r="L263" s="8" t="str">
        <f t="shared" si="193"/>
        <v>□</v>
      </c>
      <c r="M263" s="8" t="str">
        <f t="shared" si="193"/>
        <v>□</v>
      </c>
      <c r="N263" s="8" t="str">
        <f t="shared" si="193"/>
        <v>□</v>
      </c>
      <c r="O263" s="8" t="str">
        <f>IF(O261="","□",IF(O261=0,"☑","□"))</f>
        <v>□</v>
      </c>
    </row>
    <row r="264" spans="1:15" x14ac:dyDescent="0.4">
      <c r="A264" s="210"/>
      <c r="B264" s="8" t="s">
        <v>378</v>
      </c>
      <c r="C264" s="10" t="s">
        <v>377</v>
      </c>
      <c r="D264" s="8" t="str">
        <f>IF(D261=-1,"☑","□")</f>
        <v>□</v>
      </c>
      <c r="E264" s="8" t="str">
        <f t="shared" ref="E264:N264" si="194">IF(E261=-1,"☑","□")</f>
        <v>□</v>
      </c>
      <c r="F264" s="8" t="str">
        <f t="shared" si="194"/>
        <v>□</v>
      </c>
      <c r="G264" s="8" t="str">
        <f t="shared" si="194"/>
        <v>□</v>
      </c>
      <c r="H264" s="8" t="str">
        <f t="shared" si="194"/>
        <v>□</v>
      </c>
      <c r="I264" s="8" t="str">
        <f t="shared" si="194"/>
        <v>□</v>
      </c>
      <c r="J264" s="8" t="str">
        <f t="shared" si="194"/>
        <v>□</v>
      </c>
      <c r="K264" s="8" t="str">
        <f t="shared" si="194"/>
        <v>□</v>
      </c>
      <c r="L264" s="8" t="str">
        <f t="shared" si="194"/>
        <v>□</v>
      </c>
      <c r="M264" s="8" t="str">
        <f t="shared" si="194"/>
        <v>□</v>
      </c>
      <c r="N264" s="8" t="str">
        <f t="shared" si="194"/>
        <v>□</v>
      </c>
      <c r="O264" s="8" t="str">
        <f>IF(O261=-1,"☑","□")</f>
        <v>□</v>
      </c>
    </row>
  </sheetData>
  <sheetProtection sheet="1"/>
  <mergeCells count="11">
    <mergeCell ref="M1:O1"/>
    <mergeCell ref="A3:B3"/>
    <mergeCell ref="A4:B4"/>
    <mergeCell ref="A6:A53"/>
    <mergeCell ref="A54:A87"/>
    <mergeCell ref="A253:A264"/>
    <mergeCell ref="A88:A109"/>
    <mergeCell ref="A110:A153"/>
    <mergeCell ref="A154:A209"/>
    <mergeCell ref="A210:A217"/>
    <mergeCell ref="A218:A250"/>
  </mergeCells>
  <phoneticPr fontId="2"/>
  <conditionalFormatting sqref="D1:N3 D262:N1048576 O262:O264 D4:O261">
    <cfRule type="containsText" dxfId="3" priority="3" operator="containsText" text="☑">
      <formula>NOT(ISERROR(SEARCH("☑",D1)))</formula>
    </cfRule>
  </conditionalFormatting>
  <conditionalFormatting sqref="D5:O5">
    <cfRule type="cellIs" dxfId="2" priority="1" operator="equal">
      <formula>0</formula>
    </cfRule>
  </conditionalFormatting>
  <pageMargins left="0.70866141732283472" right="0.70866141732283472" top="0.74803149606299213" bottom="0.74803149606299213" header="0.31496062992125984" footer="0.31496062992125984"/>
  <pageSetup paperSize="8" scale="41" orientation="portrait" r:id="rId1"/>
  <rowBreaks count="1" manualBreakCount="1">
    <brk id="137"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4</vt:i4>
      </vt:variant>
    </vt:vector>
  </HeadingPairs>
  <TitlesOfParts>
    <vt:vector size="15" baseType="lpstr">
      <vt:lpstr>TOP</vt:lpstr>
      <vt:lpstr>GN25本人（入力）</vt:lpstr>
      <vt:lpstr>GN25本人（結果）</vt:lpstr>
      <vt:lpstr>GN25本人（グラフ）</vt:lpstr>
      <vt:lpstr>GN25支援員（入力）</vt:lpstr>
      <vt:lpstr>GN25支援員（結果）</vt:lpstr>
      <vt:lpstr>GN25支援員（グラフ）</vt:lpstr>
      <vt:lpstr>TS59（入力）</vt:lpstr>
      <vt:lpstr>TS59（結果）</vt:lpstr>
      <vt:lpstr>TS59（グラフ）</vt:lpstr>
      <vt:lpstr>LIST</vt:lpstr>
      <vt:lpstr>'GN25本人（結果）'!Print_Area</vt:lpstr>
      <vt:lpstr>TOP!Print_Area</vt:lpstr>
      <vt:lpstr>'TS59（結果）'!Print_Area</vt:lpstr>
      <vt:lpstr>'TS59（結果）'!Print_Titles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yotsui</dc:creator>
  <cp:lastModifiedBy>yotsui</cp:lastModifiedBy>
  <cp:lastPrinted>2020-03-13T01:08:15Z</cp:lastPrinted>
  <dcterms:created xsi:type="dcterms:W3CDTF">2020-02-26T02:11:01Z</dcterms:created>
  <dcterms:modified xsi:type="dcterms:W3CDTF">2021-01-21T04:06:28Z</dcterms:modified>
</cp:coreProperties>
</file>